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K:\REGULATORY MATTERS 2009 FORWARD\DSM\20190018 DSM Goals\Discovery\STAFF 1st PODs (Nos. 1-9)\Attachments\Q1\"/>
    </mc:Choice>
  </mc:AlternateContent>
  <xr:revisionPtr revIDLastSave="0" documentId="13_ncr:1_{E19BD45B-799B-44BC-9A7C-AC9CC38A2C59}" xr6:coauthVersionLast="36" xr6:coauthVersionMax="36" xr10:uidLastSave="{00000000-0000-0000-0000-000000000000}"/>
  <bookViews>
    <workbookView xWindow="0" yWindow="0" windowWidth="16095" windowHeight="5355" activeTab="4" xr2:uid="{00000000-000D-0000-FFFF-FFFF00000000}"/>
  </bookViews>
  <sheets>
    <sheet name="REPORT" sheetId="4" r:id="rId1"/>
    <sheet name="MeasureCount" sheetId="5" r:id="rId2"/>
    <sheet name="Summary_RES" sheetId="1" r:id="rId3"/>
    <sheet name="Summary_COM" sheetId="2" r:id="rId4"/>
    <sheet name="Summary_IND" sheetId="3" r:id="rId5"/>
  </sheets>
  <externalReferences>
    <externalReference r:id="rId6"/>
    <externalReference r:id="rId7"/>
  </externalReferences>
  <definedNames>
    <definedName name="DEF_input">[1]DEF_Input!$A$2:$Z$900</definedName>
    <definedName name="LoadShapes">'[2]Ind Load Shapes'!$C$50:$D$61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40" i="4" l="1"/>
  <c r="S40" i="4"/>
  <c r="T35" i="4"/>
  <c r="S35" i="4"/>
  <c r="L40" i="4" l="1"/>
  <c r="K40" i="4"/>
  <c r="L35" i="4"/>
  <c r="K35" i="4"/>
  <c r="D40" i="4"/>
  <c r="C40" i="4"/>
  <c r="D35" i="4"/>
  <c r="C35" i="4"/>
  <c r="T11" i="4"/>
  <c r="S11" i="4"/>
  <c r="T6" i="4"/>
  <c r="S6" i="4"/>
  <c r="L11" i="4"/>
  <c r="K11" i="4"/>
  <c r="L6" i="4"/>
  <c r="K6" i="4"/>
  <c r="D11" i="4"/>
  <c r="C11" i="4"/>
  <c r="D6" i="4"/>
  <c r="C6" i="4"/>
  <c r="T42" i="4" l="1"/>
  <c r="S42" i="4"/>
  <c r="L42" i="4"/>
  <c r="K42" i="4"/>
  <c r="D42" i="4"/>
  <c r="C42" i="4"/>
  <c r="T13" i="4"/>
  <c r="S13" i="4"/>
  <c r="L13" i="4"/>
  <c r="K13" i="4"/>
  <c r="D13" i="4"/>
  <c r="C13" i="4"/>
  <c r="T41" i="4" l="1"/>
  <c r="S41" i="4"/>
  <c r="T36" i="4"/>
  <c r="S36" i="4"/>
  <c r="L41" i="4"/>
  <c r="K41" i="4"/>
  <c r="L36" i="4"/>
  <c r="K36" i="4"/>
  <c r="D41" i="4"/>
  <c r="C41" i="4"/>
  <c r="D36" i="4"/>
  <c r="C36" i="4"/>
  <c r="T12" i="4"/>
  <c r="S12" i="4"/>
  <c r="T7" i="4"/>
  <c r="S7" i="4"/>
  <c r="L12" i="4"/>
  <c r="K12" i="4"/>
  <c r="L7" i="4"/>
  <c r="K7" i="4"/>
  <c r="D12" i="4"/>
  <c r="C12" i="4"/>
  <c r="D7" i="4"/>
  <c r="C7" i="4"/>
  <c r="K14" i="4" l="1"/>
  <c r="T43" i="4" l="1"/>
  <c r="S43" i="4"/>
  <c r="T38" i="4"/>
  <c r="S38" i="4"/>
  <c r="L43" i="4"/>
  <c r="K43" i="4"/>
  <c r="K38" i="4"/>
  <c r="L38" i="4"/>
  <c r="D43" i="4"/>
  <c r="C43" i="4"/>
  <c r="D38" i="4"/>
  <c r="C38" i="4"/>
  <c r="T14" i="4"/>
  <c r="S14" i="4"/>
  <c r="L14" i="4"/>
  <c r="T9" i="4"/>
  <c r="S9" i="4"/>
  <c r="L9" i="4"/>
  <c r="K9" i="4"/>
  <c r="C9" i="4"/>
  <c r="D14" i="4"/>
  <c r="C14" i="4"/>
  <c r="D9" i="4"/>
  <c r="T82" i="3" l="1"/>
  <c r="H66" i="3"/>
  <c r="H68" i="3"/>
  <c r="F64" i="3"/>
  <c r="D55" i="3"/>
  <c r="D54" i="3"/>
  <c r="D53" i="3"/>
  <c r="D52" i="3"/>
  <c r="D51" i="3"/>
  <c r="D50" i="3"/>
  <c r="D49" i="3"/>
  <c r="D48" i="3"/>
  <c r="D47" i="3"/>
  <c r="D46" i="3"/>
  <c r="C36" i="3"/>
  <c r="C35" i="3"/>
  <c r="C34" i="3"/>
  <c r="C33" i="3"/>
  <c r="C32" i="3"/>
  <c r="C31" i="3"/>
  <c r="C30" i="3"/>
  <c r="C29" i="3"/>
  <c r="C28" i="3"/>
  <c r="C27" i="3"/>
  <c r="C26" i="3"/>
  <c r="C25" i="3"/>
  <c r="M14" i="3"/>
  <c r="K14" i="3"/>
  <c r="I14" i="3"/>
  <c r="E14" i="3"/>
  <c r="D14" i="3"/>
  <c r="C14" i="3"/>
  <c r="H100" i="3" l="1"/>
  <c r="P100" i="3"/>
  <c r="H82" i="3"/>
  <c r="F102" i="3"/>
  <c r="P64" i="3"/>
  <c r="P65" i="3"/>
  <c r="D108" i="3"/>
  <c r="X64" i="3"/>
  <c r="D104" i="3"/>
  <c r="H67" i="3"/>
  <c r="T66" i="3"/>
  <c r="D68" i="3"/>
  <c r="H69" i="3"/>
  <c r="T70" i="3"/>
  <c r="D72" i="3"/>
  <c r="H73" i="3"/>
  <c r="D91" i="3"/>
  <c r="H85" i="3"/>
  <c r="T86" i="3"/>
  <c r="D88" i="3"/>
  <c r="H89" i="3"/>
  <c r="T90" i="3"/>
  <c r="D107" i="3"/>
  <c r="F65" i="3"/>
  <c r="P83" i="3"/>
  <c r="F86" i="3"/>
  <c r="X88" i="3"/>
  <c r="H101" i="3"/>
  <c r="T109" i="3"/>
  <c r="H105" i="3"/>
  <c r="T106" i="3"/>
  <c r="H109" i="3"/>
  <c r="X104" i="3"/>
  <c r="X65" i="3"/>
  <c r="D69" i="3"/>
  <c r="D70" i="3"/>
  <c r="D71" i="3"/>
  <c r="T71" i="3"/>
  <c r="T72" i="3"/>
  <c r="T73" i="3"/>
  <c r="H83" i="3"/>
  <c r="H84" i="3"/>
  <c r="D85" i="3"/>
  <c r="D86" i="3"/>
  <c r="D87" i="3"/>
  <c r="T87" i="3"/>
  <c r="T88" i="3"/>
  <c r="T89" i="3"/>
  <c r="H90" i="3"/>
  <c r="H91" i="3"/>
  <c r="D101" i="3"/>
  <c r="D102" i="3"/>
  <c r="D103" i="3"/>
  <c r="T103" i="3"/>
  <c r="T104" i="3"/>
  <c r="T105" i="3"/>
  <c r="H106" i="3"/>
  <c r="H107" i="3"/>
  <c r="H108" i="3"/>
  <c r="D109" i="3"/>
  <c r="D66" i="3"/>
  <c r="P67" i="3"/>
  <c r="P68" i="3"/>
  <c r="F70" i="3"/>
  <c r="F71" i="3"/>
  <c r="X72" i="3"/>
  <c r="X73" i="3"/>
  <c r="D84" i="3"/>
  <c r="P84" i="3"/>
  <c r="F87" i="3"/>
  <c r="X89" i="3"/>
  <c r="P91" i="3"/>
  <c r="D100" i="3"/>
  <c r="T102" i="3"/>
  <c r="F103" i="3"/>
  <c r="X105" i="3"/>
  <c r="P107" i="3"/>
  <c r="P108" i="3"/>
  <c r="F66" i="3"/>
  <c r="D67" i="3"/>
  <c r="T67" i="3"/>
  <c r="T68" i="3"/>
  <c r="T69" i="3"/>
  <c r="H70" i="3"/>
  <c r="H71" i="3"/>
  <c r="H72" i="3"/>
  <c r="D73" i="3"/>
  <c r="D82" i="3"/>
  <c r="D83" i="3"/>
  <c r="T83" i="3"/>
  <c r="T84" i="3"/>
  <c r="T85" i="3"/>
  <c r="H86" i="3"/>
  <c r="H87" i="3"/>
  <c r="H88" i="3"/>
  <c r="D89" i="3"/>
  <c r="D90" i="3"/>
  <c r="T91" i="3"/>
  <c r="T100" i="3"/>
  <c r="T101" i="3"/>
  <c r="H102" i="3"/>
  <c r="H103" i="3"/>
  <c r="H104" i="3"/>
  <c r="D105" i="3"/>
  <c r="D106" i="3"/>
  <c r="T107" i="3"/>
  <c r="T108" i="3"/>
  <c r="D64" i="3"/>
  <c r="H64" i="3"/>
  <c r="T64" i="3"/>
  <c r="D65" i="3"/>
  <c r="H65" i="3"/>
  <c r="T65" i="3"/>
  <c r="F67" i="3"/>
  <c r="X68" i="3"/>
  <c r="X69" i="3"/>
  <c r="P71" i="3"/>
  <c r="P72" i="3"/>
  <c r="F82" i="3"/>
  <c r="F83" i="3"/>
  <c r="X84" i="3"/>
  <c r="X85" i="3"/>
  <c r="P87" i="3"/>
  <c r="P88" i="3"/>
  <c r="F90" i="3"/>
  <c r="F91" i="3"/>
  <c r="X100" i="3"/>
  <c r="X101" i="3"/>
  <c r="P103" i="3"/>
  <c r="P104" i="3"/>
  <c r="F106" i="3"/>
  <c r="F107" i="3"/>
  <c r="X108" i="3"/>
  <c r="X109" i="3"/>
  <c r="X66" i="3"/>
  <c r="F68" i="3"/>
  <c r="P69" i="3"/>
  <c r="X70" i="3"/>
  <c r="F72" i="3"/>
  <c r="P73" i="3"/>
  <c r="X82" i="3"/>
  <c r="F84" i="3"/>
  <c r="P85" i="3"/>
  <c r="X86" i="3"/>
  <c r="F88" i="3"/>
  <c r="P89" i="3"/>
  <c r="X90" i="3"/>
  <c r="F100" i="3"/>
  <c r="P101" i="3"/>
  <c r="X102" i="3"/>
  <c r="F104" i="3"/>
  <c r="P105" i="3"/>
  <c r="X106" i="3"/>
  <c r="F108" i="3"/>
  <c r="P109" i="3"/>
  <c r="P66" i="3"/>
  <c r="X67" i="3"/>
  <c r="F69" i="3"/>
  <c r="P70" i="3"/>
  <c r="X71" i="3"/>
  <c r="F73" i="3"/>
  <c r="P82" i="3"/>
  <c r="X83" i="3"/>
  <c r="F85" i="3"/>
  <c r="P86" i="3"/>
  <c r="X87" i="3"/>
  <c r="F89" i="3"/>
  <c r="P90" i="3"/>
  <c r="X91" i="3"/>
  <c r="F101" i="3"/>
  <c r="P102" i="3"/>
  <c r="X103" i="3"/>
  <c r="F105" i="3"/>
  <c r="P106" i="3"/>
  <c r="X107" i="3"/>
  <c r="F109" i="3"/>
  <c r="V108" i="2" l="1"/>
  <c r="F106" i="2"/>
  <c r="V109" i="2"/>
  <c r="N108" i="2"/>
  <c r="L100" i="2"/>
  <c r="H100" i="2"/>
  <c r="N84" i="2"/>
  <c r="C55" i="2"/>
  <c r="C54" i="2"/>
  <c r="C53" i="2"/>
  <c r="C52" i="2"/>
  <c r="C51" i="2"/>
  <c r="C50" i="2"/>
  <c r="C49" i="2"/>
  <c r="C48" i="2"/>
  <c r="C47" i="2"/>
  <c r="C46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D51" i="4"/>
  <c r="D55" i="4"/>
  <c r="T51" i="4"/>
  <c r="T55" i="4"/>
  <c r="L51" i="4"/>
  <c r="L55" i="4"/>
  <c r="T22" i="4"/>
  <c r="D22" i="4"/>
  <c r="L22" i="4"/>
  <c r="T26" i="4"/>
  <c r="D26" i="4"/>
  <c r="L26" i="4"/>
  <c r="C51" i="4"/>
  <c r="C55" i="4"/>
  <c r="S51" i="4"/>
  <c r="S55" i="4"/>
  <c r="K51" i="4"/>
  <c r="K55" i="4"/>
  <c r="S22" i="4"/>
  <c r="C22" i="4"/>
  <c r="K22" i="4"/>
  <c r="S26" i="4"/>
  <c r="C26" i="4"/>
  <c r="K26" i="4"/>
  <c r="N82" i="2" l="1"/>
  <c r="T64" i="2"/>
  <c r="V64" i="2"/>
  <c r="X73" i="2"/>
  <c r="Z64" i="2"/>
  <c r="L87" i="2"/>
  <c r="N83" i="2"/>
  <c r="N102" i="2"/>
  <c r="N85" i="2"/>
  <c r="Z89" i="2"/>
  <c r="V102" i="2"/>
  <c r="N105" i="2"/>
  <c r="F108" i="2"/>
  <c r="D103" i="2"/>
  <c r="D82" i="2"/>
  <c r="F86" i="2"/>
  <c r="V100" i="2"/>
  <c r="H82" i="2"/>
  <c r="F84" i="2"/>
  <c r="X100" i="2"/>
  <c r="N103" i="2"/>
  <c r="Z109" i="2"/>
  <c r="F101" i="2"/>
  <c r="L82" i="2"/>
  <c r="V103" i="2"/>
  <c r="F64" i="2"/>
  <c r="R82" i="2"/>
  <c r="N101" i="2"/>
  <c r="F104" i="2"/>
  <c r="J64" i="2"/>
  <c r="V86" i="2"/>
  <c r="T84" i="2"/>
  <c r="V106" i="2"/>
  <c r="L64" i="2"/>
  <c r="N109" i="2"/>
  <c r="H64" i="2"/>
  <c r="N64" i="2"/>
  <c r="Z82" i="2"/>
  <c r="P64" i="2"/>
  <c r="R64" i="2"/>
  <c r="F83" i="2"/>
  <c r="F87" i="2"/>
  <c r="P89" i="2"/>
  <c r="F85" i="2"/>
  <c r="D64" i="2"/>
  <c r="F14" i="2"/>
  <c r="M22" i="4"/>
  <c r="N22" i="4" s="1"/>
  <c r="J14" i="2"/>
  <c r="M51" i="4"/>
  <c r="N51" i="4" s="1"/>
  <c r="N14" i="2"/>
  <c r="E51" i="4"/>
  <c r="F51" i="4" s="1"/>
  <c r="D65" i="2"/>
  <c r="L65" i="2"/>
  <c r="T65" i="2"/>
  <c r="D66" i="2"/>
  <c r="L66" i="2"/>
  <c r="T66" i="2"/>
  <c r="D67" i="2"/>
  <c r="L67" i="2"/>
  <c r="T67" i="2"/>
  <c r="D68" i="2"/>
  <c r="L68" i="2"/>
  <c r="T68" i="2"/>
  <c r="D69" i="2"/>
  <c r="L69" i="2"/>
  <c r="T69" i="2"/>
  <c r="D70" i="2"/>
  <c r="L70" i="2"/>
  <c r="T70" i="2"/>
  <c r="D71" i="2"/>
  <c r="L71" i="2"/>
  <c r="T71" i="2"/>
  <c r="D72" i="2"/>
  <c r="L72" i="2"/>
  <c r="T72" i="2"/>
  <c r="D73" i="2"/>
  <c r="L73" i="2"/>
  <c r="T73" i="2"/>
  <c r="R83" i="2"/>
  <c r="V83" i="2"/>
  <c r="Z83" i="2"/>
  <c r="D86" i="2"/>
  <c r="V87" i="2"/>
  <c r="I14" i="2"/>
  <c r="M55" i="4"/>
  <c r="N55" i="4" s="1"/>
  <c r="C14" i="2"/>
  <c r="M26" i="4"/>
  <c r="N26" i="4" s="1"/>
  <c r="G14" i="2"/>
  <c r="E22" i="4"/>
  <c r="F22" i="4" s="1"/>
  <c r="K14" i="2"/>
  <c r="U55" i="4"/>
  <c r="V55" i="4" s="1"/>
  <c r="F65" i="2"/>
  <c r="N65" i="2"/>
  <c r="V65" i="2"/>
  <c r="F66" i="2"/>
  <c r="N66" i="2"/>
  <c r="V66" i="2"/>
  <c r="F67" i="2"/>
  <c r="N67" i="2"/>
  <c r="V67" i="2"/>
  <c r="F68" i="2"/>
  <c r="N68" i="2"/>
  <c r="V68" i="2"/>
  <c r="F69" i="2"/>
  <c r="N69" i="2"/>
  <c r="V69" i="2"/>
  <c r="F70" i="2"/>
  <c r="N70" i="2"/>
  <c r="V70" i="2"/>
  <c r="F71" i="2"/>
  <c r="N71" i="2"/>
  <c r="V71" i="2"/>
  <c r="F72" i="2"/>
  <c r="N72" i="2"/>
  <c r="V72" i="2"/>
  <c r="F73" i="2"/>
  <c r="N73" i="2"/>
  <c r="V73" i="2"/>
  <c r="N87" i="2"/>
  <c r="V82" i="2"/>
  <c r="V101" i="2"/>
  <c r="N104" i="2"/>
  <c r="E14" i="2"/>
  <c r="U26" i="4"/>
  <c r="V26" i="4" s="1"/>
  <c r="D14" i="2"/>
  <c r="E26" i="4"/>
  <c r="F26" i="4" s="1"/>
  <c r="H14" i="2"/>
  <c r="U22" i="4"/>
  <c r="V22" i="4" s="1"/>
  <c r="L14" i="2"/>
  <c r="U51" i="4"/>
  <c r="V51" i="4" s="1"/>
  <c r="H65" i="2"/>
  <c r="P65" i="2"/>
  <c r="X65" i="2"/>
  <c r="H66" i="2"/>
  <c r="P66" i="2"/>
  <c r="X66" i="2"/>
  <c r="H67" i="2"/>
  <c r="P67" i="2"/>
  <c r="X67" i="2"/>
  <c r="H68" i="2"/>
  <c r="P68" i="2"/>
  <c r="X68" i="2"/>
  <c r="H69" i="2"/>
  <c r="P69" i="2"/>
  <c r="X69" i="2"/>
  <c r="H70" i="2"/>
  <c r="P70" i="2"/>
  <c r="X70" i="2"/>
  <c r="H71" i="2"/>
  <c r="P71" i="2"/>
  <c r="X71" i="2"/>
  <c r="H72" i="2"/>
  <c r="P72" i="2"/>
  <c r="X72" i="2"/>
  <c r="H73" i="2"/>
  <c r="P73" i="2"/>
  <c r="X84" i="2"/>
  <c r="R86" i="2"/>
  <c r="H88" i="2"/>
  <c r="Z88" i="2"/>
  <c r="X91" i="2"/>
  <c r="F109" i="2"/>
  <c r="P101" i="2"/>
  <c r="F102" i="2"/>
  <c r="Z103" i="2"/>
  <c r="V104" i="2"/>
  <c r="F105" i="2"/>
  <c r="T105" i="2"/>
  <c r="R106" i="2"/>
  <c r="N107" i="2"/>
  <c r="M14" i="2"/>
  <c r="E55" i="4"/>
  <c r="F55" i="4" s="1"/>
  <c r="J65" i="2"/>
  <c r="R65" i="2"/>
  <c r="Z65" i="2"/>
  <c r="J66" i="2"/>
  <c r="R66" i="2"/>
  <c r="Z66" i="2"/>
  <c r="J67" i="2"/>
  <c r="R67" i="2"/>
  <c r="Z67" i="2"/>
  <c r="J68" i="2"/>
  <c r="R68" i="2"/>
  <c r="Z68" i="2"/>
  <c r="J69" i="2"/>
  <c r="R69" i="2"/>
  <c r="Z69" i="2"/>
  <c r="J70" i="2"/>
  <c r="R70" i="2"/>
  <c r="Z70" i="2"/>
  <c r="J71" i="2"/>
  <c r="R71" i="2"/>
  <c r="Z71" i="2"/>
  <c r="J72" i="2"/>
  <c r="R72" i="2"/>
  <c r="Z72" i="2"/>
  <c r="J73" i="2"/>
  <c r="R73" i="2"/>
  <c r="Z73" i="2"/>
  <c r="V85" i="2"/>
  <c r="N86" i="2"/>
  <c r="F100" i="2"/>
  <c r="F103" i="2"/>
  <c r="J90" i="2"/>
  <c r="J83" i="2"/>
  <c r="J82" i="2"/>
  <c r="P82" i="2"/>
  <c r="P91" i="2"/>
  <c r="F82" i="2"/>
  <c r="T82" i="2"/>
  <c r="T90" i="2"/>
  <c r="X82" i="2"/>
  <c r="D83" i="2"/>
  <c r="H83" i="2"/>
  <c r="L83" i="2"/>
  <c r="P83" i="2"/>
  <c r="T83" i="2"/>
  <c r="X83" i="2"/>
  <c r="D84" i="2"/>
  <c r="H84" i="2"/>
  <c r="R84" i="2"/>
  <c r="V84" i="2"/>
  <c r="L85" i="2"/>
  <c r="P85" i="2"/>
  <c r="Z85" i="2"/>
  <c r="T86" i="2"/>
  <c r="X86" i="2"/>
  <c r="J87" i="2"/>
  <c r="L88" i="2"/>
  <c r="R88" i="2"/>
  <c r="X88" i="2"/>
  <c r="F89" i="2"/>
  <c r="L89" i="2"/>
  <c r="X89" i="2"/>
  <c r="F90" i="2"/>
  <c r="P90" i="2"/>
  <c r="V90" i="2"/>
  <c r="Z91" i="2"/>
  <c r="T101" i="2"/>
  <c r="R102" i="2"/>
  <c r="L104" i="2"/>
  <c r="J105" i="2"/>
  <c r="D107" i="2"/>
  <c r="R107" i="2"/>
  <c r="Z107" i="2"/>
  <c r="T109" i="2"/>
  <c r="X64" i="2"/>
  <c r="R91" i="2"/>
  <c r="Z90" i="2"/>
  <c r="J84" i="2"/>
  <c r="D85" i="2"/>
  <c r="H85" i="2"/>
  <c r="R85" i="2"/>
  <c r="L86" i="2"/>
  <c r="P86" i="2"/>
  <c r="Z86" i="2"/>
  <c r="T87" i="2"/>
  <c r="Z87" i="2"/>
  <c r="N88" i="2"/>
  <c r="T88" i="2"/>
  <c r="H89" i="2"/>
  <c r="N89" i="2"/>
  <c r="R89" i="2"/>
  <c r="L90" i="2"/>
  <c r="H91" i="2"/>
  <c r="N91" i="2"/>
  <c r="J109" i="2"/>
  <c r="R108" i="2"/>
  <c r="R100" i="2"/>
  <c r="R109" i="2"/>
  <c r="R105" i="2"/>
  <c r="R103" i="2"/>
  <c r="R101" i="2"/>
  <c r="L102" i="2"/>
  <c r="J103" i="2"/>
  <c r="D105" i="2"/>
  <c r="Z105" i="2"/>
  <c r="T107" i="2"/>
  <c r="J108" i="2"/>
  <c r="J85" i="2"/>
  <c r="H86" i="2"/>
  <c r="P87" i="2"/>
  <c r="D88" i="2"/>
  <c r="P88" i="2"/>
  <c r="V88" i="2"/>
  <c r="T89" i="2"/>
  <c r="H90" i="2"/>
  <c r="R90" i="2"/>
  <c r="D91" i="2"/>
  <c r="J101" i="2"/>
  <c r="J100" i="2"/>
  <c r="J106" i="2"/>
  <c r="L108" i="2"/>
  <c r="L91" i="2"/>
  <c r="L84" i="2"/>
  <c r="P84" i="2"/>
  <c r="Z84" i="2"/>
  <c r="T85" i="2"/>
  <c r="X85" i="2"/>
  <c r="J86" i="2"/>
  <c r="D87" i="2"/>
  <c r="H87" i="2"/>
  <c r="R87" i="2"/>
  <c r="X87" i="2"/>
  <c r="F88" i="2"/>
  <c r="J88" i="2"/>
  <c r="D89" i="2"/>
  <c r="J89" i="2"/>
  <c r="V89" i="2"/>
  <c r="D90" i="2"/>
  <c r="X90" i="2"/>
  <c r="J91" i="2"/>
  <c r="T91" i="2"/>
  <c r="D101" i="2"/>
  <c r="Z101" i="2"/>
  <c r="Z100" i="2"/>
  <c r="T103" i="2"/>
  <c r="R104" i="2"/>
  <c r="L106" i="2"/>
  <c r="Z106" i="2"/>
  <c r="J107" i="2"/>
  <c r="D109" i="2"/>
  <c r="D100" i="2"/>
  <c r="N100" i="2"/>
  <c r="T100" i="2"/>
  <c r="L101" i="2"/>
  <c r="D102" i="2"/>
  <c r="T102" i="2"/>
  <c r="L103" i="2"/>
  <c r="D104" i="2"/>
  <c r="T104" i="2"/>
  <c r="L105" i="2"/>
  <c r="V105" i="2"/>
  <c r="D106" i="2"/>
  <c r="N106" i="2"/>
  <c r="T106" i="2"/>
  <c r="F107" i="2"/>
  <c r="L107" i="2"/>
  <c r="V107" i="2"/>
  <c r="D108" i="2"/>
  <c r="T108" i="2"/>
  <c r="L109" i="2"/>
  <c r="N90" i="2"/>
  <c r="F91" i="2"/>
  <c r="V91" i="2"/>
  <c r="P100" i="2"/>
  <c r="H101" i="2"/>
  <c r="X101" i="2"/>
  <c r="J102" i="2"/>
  <c r="P102" i="2"/>
  <c r="Z102" i="2"/>
  <c r="H103" i="2"/>
  <c r="X103" i="2"/>
  <c r="J104" i="2"/>
  <c r="P104" i="2"/>
  <c r="Z104" i="2"/>
  <c r="H105" i="2"/>
  <c r="X105" i="2"/>
  <c r="P106" i="2"/>
  <c r="H107" i="2"/>
  <c r="X107" i="2"/>
  <c r="P108" i="2"/>
  <c r="Z108" i="2"/>
  <c r="H109" i="2"/>
  <c r="X109" i="2"/>
  <c r="H102" i="2"/>
  <c r="X102" i="2"/>
  <c r="P103" i="2"/>
  <c r="H104" i="2"/>
  <c r="X104" i="2"/>
  <c r="P105" i="2"/>
  <c r="H106" i="2"/>
  <c r="X106" i="2"/>
  <c r="P107" i="2"/>
  <c r="H108" i="2"/>
  <c r="X108" i="2"/>
  <c r="P109" i="2"/>
  <c r="C43" i="1" l="1"/>
  <c r="C42" i="1"/>
  <c r="C41" i="1"/>
  <c r="C40" i="1"/>
  <c r="C39" i="1"/>
  <c r="C38" i="1"/>
  <c r="C37" i="1"/>
  <c r="C36" i="1"/>
  <c r="C27" i="1"/>
  <c r="C26" i="1"/>
  <c r="C25" i="1"/>
  <c r="D50" i="4"/>
  <c r="D52" i="4" s="1"/>
  <c r="D54" i="4"/>
  <c r="D56" i="4" s="1"/>
  <c r="T50" i="4"/>
  <c r="T52" i="4" s="1"/>
  <c r="T54" i="4"/>
  <c r="T56" i="4" s="1"/>
  <c r="L50" i="4"/>
  <c r="L52" i="4" s="1"/>
  <c r="L54" i="4"/>
  <c r="L56" i="4" s="1"/>
  <c r="T21" i="4"/>
  <c r="T23" i="4" s="1"/>
  <c r="D21" i="4"/>
  <c r="D23" i="4" s="1"/>
  <c r="L21" i="4"/>
  <c r="L23" i="4" s="1"/>
  <c r="T25" i="4"/>
  <c r="T27" i="4" s="1"/>
  <c r="D25" i="4"/>
  <c r="D27" i="4" s="1"/>
  <c r="L25" i="4"/>
  <c r="L27" i="4" s="1"/>
  <c r="C50" i="4"/>
  <c r="C52" i="4" s="1"/>
  <c r="C54" i="4"/>
  <c r="C56" i="4" s="1"/>
  <c r="S50" i="4"/>
  <c r="S52" i="4" s="1"/>
  <c r="S54" i="4"/>
  <c r="S56" i="4" s="1"/>
  <c r="K50" i="4"/>
  <c r="K52" i="4" s="1"/>
  <c r="K54" i="4"/>
  <c r="K56" i="4" s="1"/>
  <c r="S21" i="4"/>
  <c r="S23" i="4" s="1"/>
  <c r="C21" i="4"/>
  <c r="C23" i="4" s="1"/>
  <c r="K21" i="4"/>
  <c r="K23" i="4" s="1"/>
  <c r="S25" i="4"/>
  <c r="S27" i="4" s="1"/>
  <c r="C25" i="4"/>
  <c r="C27" i="4" s="1"/>
  <c r="K25" i="4"/>
  <c r="K27" i="4" s="1"/>
  <c r="M25" i="4" l="1"/>
  <c r="E21" i="4"/>
  <c r="U54" i="4"/>
  <c r="E25" i="4"/>
  <c r="U21" i="4"/>
  <c r="U50" i="4"/>
  <c r="U25" i="4"/>
  <c r="M54" i="4"/>
  <c r="E54" i="4"/>
  <c r="M21" i="4"/>
  <c r="M50" i="4"/>
  <c r="E50" i="4"/>
  <c r="F50" i="4" l="1"/>
  <c r="E52" i="4"/>
  <c r="F52" i="4" s="1"/>
  <c r="V21" i="4"/>
  <c r="U23" i="4"/>
  <c r="V23" i="4" s="1"/>
  <c r="F21" i="4"/>
  <c r="E23" i="4"/>
  <c r="F23" i="4" s="1"/>
  <c r="F54" i="4"/>
  <c r="E56" i="4"/>
  <c r="F56" i="4" s="1"/>
  <c r="V25" i="4"/>
  <c r="U27" i="4"/>
  <c r="V27" i="4" s="1"/>
  <c r="N50" i="4"/>
  <c r="M52" i="4"/>
  <c r="N52" i="4" s="1"/>
  <c r="V50" i="4"/>
  <c r="U52" i="4"/>
  <c r="V52" i="4" s="1"/>
  <c r="E27" i="4"/>
  <c r="F27" i="4" s="1"/>
  <c r="F25" i="4"/>
  <c r="U56" i="4"/>
  <c r="V56" i="4" s="1"/>
  <c r="V54" i="4"/>
  <c r="M27" i="4"/>
  <c r="N27" i="4" s="1"/>
  <c r="N25" i="4"/>
  <c r="N21" i="4"/>
  <c r="M23" i="4"/>
  <c r="N23" i="4" s="1"/>
  <c r="N54" i="4"/>
  <c r="M56" i="4"/>
  <c r="N56" i="4" s="1"/>
</calcChain>
</file>

<file path=xl/sharedStrings.xml><?xml version="1.0" encoding="utf-8"?>
<sst xmlns="http://schemas.openxmlformats.org/spreadsheetml/2006/main" count="7798" uniqueCount="243">
  <si>
    <t>Summary Tab</t>
  </si>
  <si>
    <t>Section 1.</t>
  </si>
  <si>
    <t>Forecasted Sales by Utility (kWh)</t>
  </si>
  <si>
    <t>DEF</t>
  </si>
  <si>
    <t>Section 2.</t>
  </si>
  <si>
    <t>Potential Savings and as a Percentage of Sales</t>
  </si>
  <si>
    <t>Base Fuel Cost</t>
  </si>
  <si>
    <t>Low Fuel Cost</t>
  </si>
  <si>
    <t>High Fuel Cost</t>
  </si>
  <si>
    <t>Mid Fuel Cost w CO2</t>
  </si>
  <si>
    <t>TRC-1 year</t>
  </si>
  <si>
    <t>TRC-2 year</t>
  </si>
  <si>
    <t>TRC-3 year</t>
  </si>
  <si>
    <t>RIM-1 year</t>
  </si>
  <si>
    <t>RIM-2 year</t>
  </si>
  <si>
    <t>RIM-3 year</t>
  </si>
  <si>
    <t>Energy Savings (kWh)</t>
  </si>
  <si>
    <t>Saving Percentage (%)</t>
  </si>
  <si>
    <t>Summer Peak Savings (kW)</t>
  </si>
  <si>
    <t>Winter Peak Savings (kW)</t>
  </si>
  <si>
    <t>****</t>
  </si>
  <si>
    <t>Start Year Sales by Industry - Breakdown by Utility</t>
  </si>
  <si>
    <t>Start Year Sales by End Use</t>
  </si>
  <si>
    <t>Residential</t>
  </si>
  <si>
    <t>kWh</t>
  </si>
  <si>
    <t>% of Sales</t>
  </si>
  <si>
    <t>Single Family</t>
  </si>
  <si>
    <t>Multi-Family</t>
  </si>
  <si>
    <t>Manufactured Home</t>
  </si>
  <si>
    <t>Section 3.</t>
  </si>
  <si>
    <t>Start Year Sales by End Use - Breakdown by Utility</t>
  </si>
  <si>
    <t>End Use</t>
  </si>
  <si>
    <t>Space Heating</t>
  </si>
  <si>
    <t>Space Cooling</t>
  </si>
  <si>
    <t>Domestic Hot Water</t>
  </si>
  <si>
    <t>Lighting</t>
  </si>
  <si>
    <t>Cooking</t>
  </si>
  <si>
    <t>Appliances</t>
  </si>
  <si>
    <t>Electronics</t>
  </si>
  <si>
    <t>Miscellaneous</t>
  </si>
  <si>
    <t>Section 4.</t>
  </si>
  <si>
    <t>Energy Potentials by End Use - Breakdown by Utility</t>
  </si>
  <si>
    <t>Energy Potential by End Use</t>
  </si>
  <si>
    <t>% of Savings</t>
  </si>
  <si>
    <t>Section 5.</t>
  </si>
  <si>
    <t>Summer Peak Demand Potentials by End Use - Breakdown by Utility</t>
  </si>
  <si>
    <t>Summer Peak Potentials by End Use</t>
  </si>
  <si>
    <t>kW</t>
  </si>
  <si>
    <t>Section 6.</t>
  </si>
  <si>
    <t>Winter Peak Demand Potentials by End Use - Breakdown by Utility</t>
  </si>
  <si>
    <t>Winter Peak Potentials by End Use</t>
  </si>
  <si>
    <t>Base Fuel</t>
  </si>
  <si>
    <t>Low Fuel</t>
  </si>
  <si>
    <t>High Fuel</t>
  </si>
  <si>
    <t>Mid Fuel w CO2</t>
  </si>
  <si>
    <t>Industry</t>
  </si>
  <si>
    <t xml:space="preserve">Assembly </t>
  </si>
  <si>
    <t xml:space="preserve">College and University </t>
  </si>
  <si>
    <t xml:space="preserve">Grocery </t>
  </si>
  <si>
    <t xml:space="preserve">Healthcare </t>
  </si>
  <si>
    <t xml:space="preserve">Hospitals </t>
  </si>
  <si>
    <t xml:space="preserve">Institutional </t>
  </si>
  <si>
    <t xml:space="preserve">Lodging/Hospitality </t>
  </si>
  <si>
    <t xml:space="preserve">Miscellaneous </t>
  </si>
  <si>
    <t xml:space="preserve">Offices </t>
  </si>
  <si>
    <t xml:space="preserve">Restaurants </t>
  </si>
  <si>
    <t xml:space="preserve">Retail </t>
  </si>
  <si>
    <t xml:space="preserve">Schools K-12 </t>
  </si>
  <si>
    <t xml:space="preserve">Warehouse </t>
  </si>
  <si>
    <t>Interior Lighting</t>
  </si>
  <si>
    <t>Exterior Lighting</t>
  </si>
  <si>
    <t>Office Equipment</t>
  </si>
  <si>
    <t>Refrigeration</t>
  </si>
  <si>
    <t>Ventilation and Circulation</t>
  </si>
  <si>
    <t>Agriculture and Assembly</t>
  </si>
  <si>
    <t>Chemicals and Plastics</t>
  </si>
  <si>
    <t>Construction</t>
  </si>
  <si>
    <t>Electrical and Electronic Equip.</t>
  </si>
  <si>
    <t>Lumber/Furniture/Pulp/Paper</t>
  </si>
  <si>
    <t>Metal Products and Machinery</t>
  </si>
  <si>
    <t>Miscellaneous Manufacturing</t>
  </si>
  <si>
    <t>Primary Resources Industries</t>
  </si>
  <si>
    <t>Stone/Clay/Glass/Concrete</t>
  </si>
  <si>
    <t>Textiles and Leather</t>
  </si>
  <si>
    <t>Transportation Equipment</t>
  </si>
  <si>
    <t>Water and Wastewater</t>
  </si>
  <si>
    <t>Large Commercial</t>
  </si>
  <si>
    <t>Start Year Sales by End Use - Breakdown by End Use</t>
  </si>
  <si>
    <t>Process Heating</t>
  </si>
  <si>
    <t>Process Cooling</t>
  </si>
  <si>
    <t>Compressed Air</t>
  </si>
  <si>
    <t>Motors Pumps</t>
  </si>
  <si>
    <t>Motors Fans Blowers</t>
  </si>
  <si>
    <t>Process Specific</t>
  </si>
  <si>
    <t>Industrial Lighting</t>
  </si>
  <si>
    <t>HVAC</t>
  </si>
  <si>
    <t>Other</t>
  </si>
  <si>
    <t>Sector</t>
  </si>
  <si>
    <t>Unique Measures</t>
  </si>
  <si>
    <t>Permutations</t>
  </si>
  <si>
    <t>RIM SCENARIO</t>
  </si>
  <si>
    <t>Commercial</t>
  </si>
  <si>
    <t>Industrial</t>
  </si>
  <si>
    <t>Total</t>
  </si>
  <si>
    <t>TRC SCENARIO</t>
  </si>
  <si>
    <t>1 - Base</t>
  </si>
  <si>
    <t>No CO2, mid-fuel, 2-yr payback, PCT plus separate TRC and RIM screenings</t>
  </si>
  <si>
    <t>Savings Potential</t>
  </si>
  <si>
    <t xml:space="preserve">Summer </t>
  </si>
  <si>
    <t>Peak Demand (MW)</t>
  </si>
  <si>
    <t>Winter</t>
  </si>
  <si>
    <t xml:space="preserve"> Peak Demand (MW)</t>
  </si>
  <si>
    <t xml:space="preserve">Energy </t>
  </si>
  <si>
    <t>(GWh)</t>
  </si>
  <si>
    <t>% of Base Energy Sales</t>
  </si>
  <si>
    <t>Non-Residential</t>
  </si>
  <si>
    <t>2 - Sensitivity</t>
  </si>
  <si>
    <t>No CO2, mid-fuel, 1-yr payback, PCT plus separate TRC and RIM screenings</t>
  </si>
  <si>
    <t>3 - Sensitivity</t>
  </si>
  <si>
    <t>No CO2, mid-fuel, 3-yr payback, PCT plus separate TRC and RIM screenings</t>
  </si>
  <si>
    <t>4 - Sensitivity</t>
  </si>
  <si>
    <t>With CO2, mid-fuel, 2-yr payback, PCT plus separate TRC and RIM screenings</t>
  </si>
  <si>
    <t>5 - Sensitivity</t>
  </si>
  <si>
    <t>No CO2, low-fuel, 2-yr payback, PCT plus separate TRC and RIM screenings</t>
  </si>
  <si>
    <t>6 - Sensitivity</t>
  </si>
  <si>
    <t>No CO2, high-fuel, 2-yr payback, PCT plus separate TRC and RIM screenings</t>
  </si>
  <si>
    <t>High Efficiency Induction Cooktop</t>
  </si>
  <si>
    <t>14 SEER ASHP from base electric resistance heating</t>
  </si>
  <si>
    <t>15 SEER Air Source Heat Pump</t>
  </si>
  <si>
    <t>15 SEER Central AC</t>
  </si>
  <si>
    <t>16 SEER Central AC</t>
  </si>
  <si>
    <t>Energy Star Room AC</t>
  </si>
  <si>
    <t>CFL-13W</t>
  </si>
  <si>
    <t>LED - 9W Flood</t>
  </si>
  <si>
    <t>LED - 9W</t>
  </si>
  <si>
    <t>LED Specialty Lamps-5W Chandelier</t>
  </si>
  <si>
    <t>Linear LED</t>
  </si>
  <si>
    <t>Two Speed Pool Pump</t>
  </si>
  <si>
    <t>Variable Speed Pool Pump</t>
  </si>
  <si>
    <t>Faucet Aerator</t>
  </si>
  <si>
    <t>Hot Water Pipe Insulation</t>
  </si>
  <si>
    <t>Thermostatic Shower Restriction Valve</t>
  </si>
  <si>
    <t>Smart Power Strip</t>
  </si>
  <si>
    <t>Air Sealing-Infiltration Control</t>
  </si>
  <si>
    <t>Ceiling Insulation(R12 to R38)</t>
  </si>
  <si>
    <t>Ceiling Insulation(R19 to R38)</t>
  </si>
  <si>
    <t>Ceiling Insulation(R2 to R38)</t>
  </si>
  <si>
    <t>Duct Repair</t>
  </si>
  <si>
    <t>Energy Star Windows</t>
  </si>
  <si>
    <t>Home Energy Management System</t>
  </si>
  <si>
    <t>Wall Insulation</t>
  </si>
  <si>
    <t>RES-TRC</t>
  </si>
  <si>
    <t>RES-RIM</t>
  </si>
  <si>
    <t>COM-TRC</t>
  </si>
  <si>
    <t>COM-RIM</t>
  </si>
  <si>
    <t>IND-TRC</t>
  </si>
  <si>
    <t>IND-RIM</t>
  </si>
  <si>
    <t>Solar Pool Heater</t>
  </si>
  <si>
    <t>Programmable Thermostat</t>
  </si>
  <si>
    <t>Heat Pump Water Heater</t>
  </si>
  <si>
    <t>Energy Star Door</t>
  </si>
  <si>
    <t>Radiant Barrier</t>
  </si>
  <si>
    <t>Efficient Exhaust Hood</t>
  </si>
  <si>
    <t>Energy Star Hot Food Holding Cabinet</t>
  </si>
  <si>
    <t>Solar Water Heater</t>
  </si>
  <si>
    <t>High Efficiency Chiller (Air Cooled, 50 tons)</t>
  </si>
  <si>
    <t>High Efficiency Chiller (Water cooled-centrifugal, 200 tons)</t>
  </si>
  <si>
    <t>High Efficiency Chiller (Water cooled-positive displacement, 100 tons)</t>
  </si>
  <si>
    <t>High Efficiency DX 135k- less than 240k BTU</t>
  </si>
  <si>
    <t>High Efficiency PTAC</t>
  </si>
  <si>
    <t>High Efficiency PTHP</t>
  </si>
  <si>
    <t>Variable Refrigerant Flow (VRF) HVAC Systems</t>
  </si>
  <si>
    <t>High Bay Fluorescent (T5)</t>
  </si>
  <si>
    <t>High Bay LED</t>
  </si>
  <si>
    <t>Premium T8 - Fixture Replacement</t>
  </si>
  <si>
    <t>Efficient Battery Charger</t>
  </si>
  <si>
    <t>Energy Star Uninterruptable Power Supply</t>
  </si>
  <si>
    <t>Energy Star Commercial Solid Door Refrigerator</t>
  </si>
  <si>
    <t>Chilled Water System - Variable Speed Drives</t>
  </si>
  <si>
    <t>Dedicated Outdoor Air System on VRF unit</t>
  </si>
  <si>
    <t>Duct Sealing Repair</t>
  </si>
  <si>
    <t>ECM Motors on Furnaces</t>
  </si>
  <si>
    <t>Facility Commissioning</t>
  </si>
  <si>
    <t>Facility Energy Management System</t>
  </si>
  <si>
    <t>HVAC tune-up</t>
  </si>
  <si>
    <t>HVAC tune-up_RTU</t>
  </si>
  <si>
    <t>Low U-Value Windows</t>
  </si>
  <si>
    <t>Smart Thermostat</t>
  </si>
  <si>
    <t>Thermal Energy Storage</t>
  </si>
  <si>
    <t>Water Cooled Refrigeration Heat Recovery</t>
  </si>
  <si>
    <t>VSD Controlled Compressor</t>
  </si>
  <si>
    <t>PSC to ECM Evaporator Fan Motor (Reach-In)</t>
  </si>
  <si>
    <t>PSC to ECM Evaporator Fan Motor (Walk-In, Refrigerator)</t>
  </si>
  <si>
    <t>Demand Controlled Ventilation</t>
  </si>
  <si>
    <t>Retro-Commissioning</t>
  </si>
  <si>
    <t>Energy Star Commercial Oven</t>
  </si>
  <si>
    <t>LED Street Lights</t>
  </si>
  <si>
    <t>LED Display Lighting (Interior)</t>
  </si>
  <si>
    <t>LED Linear - Fixture Replacement</t>
  </si>
  <si>
    <t>LED Linear - Lamp Replacement</t>
  </si>
  <si>
    <t>ENERGY STAR Water Cooler</t>
  </si>
  <si>
    <t>Heat Pump Pool Heater</t>
  </si>
  <si>
    <t>Energy Star PCs</t>
  </si>
  <si>
    <t>Energy Star Commercial Glass Door Refrigerator</t>
  </si>
  <si>
    <t>Chilled Water Controls Optimization</t>
  </si>
  <si>
    <t>Interior Lighting Controls</t>
  </si>
  <si>
    <t>Smart Strip Plug Outlet</t>
  </si>
  <si>
    <t>Anti-Sweat Controls</t>
  </si>
  <si>
    <t>Floating Head Pressure Controls</t>
  </si>
  <si>
    <t>CO Sensors for Parking Garage Exhaust</t>
  </si>
  <si>
    <t>Solar Powered Pool Pump</t>
  </si>
  <si>
    <t>LED Exterior Lighting</t>
  </si>
  <si>
    <t>Refrigerated Display Case LED Lighting</t>
  </si>
  <si>
    <t>High Speed Fans</t>
  </si>
  <si>
    <t>Hot Water Circulation Pump Control</t>
  </si>
  <si>
    <t>Outdoor Lighting Controls</t>
  </si>
  <si>
    <t>Hotel Card Energy Control Systems</t>
  </si>
  <si>
    <t>Warehouse Loading Dock Seals</t>
  </si>
  <si>
    <t>Compressed Air Controls</t>
  </si>
  <si>
    <t>Compressed Air Equipment</t>
  </si>
  <si>
    <t>Efficient Lighting - High Bay</t>
  </si>
  <si>
    <t>Efficient Lighting - Other Interior Lighting</t>
  </si>
  <si>
    <t>Fan Equipment Upgrades</t>
  </si>
  <si>
    <t>Pump Equipment Upgrade</t>
  </si>
  <si>
    <t>Process Refrig Controls</t>
  </si>
  <si>
    <t>Motor Equipment Upgrades</t>
  </si>
  <si>
    <t>Process Heat Equipment Upgrade</t>
  </si>
  <si>
    <t>Process Heat Improved Controls</t>
  </si>
  <si>
    <t>HVAC Recommissioning</t>
  </si>
  <si>
    <t>Process Refrig Equipment Upgrade</t>
  </si>
  <si>
    <t>Pump System Optimization</t>
  </si>
  <si>
    <t>HVAC Equipment Upgrades</t>
  </si>
  <si>
    <t>Building Envelope Improvements</t>
  </si>
  <si>
    <t>Motor Optimization</t>
  </si>
  <si>
    <t>Plant Energy Management</t>
  </si>
  <si>
    <t>Efficient Lighting - Exterior</t>
  </si>
  <si>
    <t>Lighting Controls - Exterior</t>
  </si>
  <si>
    <t>Lighting Controls</t>
  </si>
  <si>
    <t>Motor Improved Controls</t>
  </si>
  <si>
    <t>Process Refrig System Optimization</t>
  </si>
  <si>
    <t>HVAC Improved Controls</t>
  </si>
  <si>
    <t>Process Other Systems Optimization</t>
  </si>
  <si>
    <t>Spray Foam Insulation(Base R2)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</si>
</sst>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FFFF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rgb="FF0070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rgb="FF1673CA"/>
      </right>
      <top style="medium">
        <color rgb="FF1673CA"/>
      </top>
      <bottom style="medium">
        <color rgb="FF1673CA"/>
      </bottom>
      <diagonal/>
    </border>
    <border>
      <left/>
      <right/>
      <top style="medium">
        <color rgb="FF1673CA"/>
      </top>
      <bottom style="medium">
        <color rgb="FF1673CA"/>
      </bottom>
      <diagonal/>
    </border>
    <border>
      <left/>
      <right style="dotted">
        <color rgb="FF1673CA"/>
      </right>
      <top/>
      <bottom style="medium">
        <color rgb="FF1673CA"/>
      </bottom>
      <diagonal/>
    </border>
    <border>
      <left/>
      <right/>
      <top/>
      <bottom style="medium">
        <color rgb="FF1673CA"/>
      </bottom>
      <diagonal/>
    </border>
    <border>
      <left/>
      <right style="dotted">
        <color rgb="FF0070CD"/>
      </right>
      <top style="medium">
        <color rgb="FF0070CD"/>
      </top>
      <bottom/>
      <diagonal/>
    </border>
    <border>
      <left/>
      <right/>
      <top style="medium">
        <color rgb="FF0070CD"/>
      </top>
      <bottom style="dotted">
        <color rgb="FF0070CD"/>
      </bottom>
      <diagonal/>
    </border>
    <border>
      <left/>
      <right style="dotted">
        <color rgb="FF0070CD"/>
      </right>
      <top/>
      <bottom style="medium">
        <color rgb="FF0070CD"/>
      </bottom>
      <diagonal/>
    </border>
    <border>
      <left/>
      <right style="dotted">
        <color rgb="FF0070CD"/>
      </right>
      <top/>
      <bottom/>
      <diagonal/>
    </border>
    <border>
      <left/>
      <right style="dotted">
        <color rgb="FF0070CD"/>
      </right>
      <top style="dotted">
        <color rgb="FF0070CD"/>
      </top>
      <bottom/>
      <diagonal/>
    </border>
    <border>
      <left/>
      <right/>
      <top/>
      <bottom style="medium">
        <color rgb="FF0070CD"/>
      </bottom>
      <diagonal/>
    </border>
    <border>
      <left style="dotted">
        <color rgb="FF0070CD"/>
      </left>
      <right/>
      <top style="medium">
        <color rgb="FF0070CD"/>
      </top>
      <bottom style="dotted">
        <color rgb="FF0070CD"/>
      </bottom>
      <diagonal/>
    </border>
    <border>
      <left style="dotted">
        <color rgb="FF0070CD"/>
      </left>
      <right/>
      <top style="dotted">
        <color rgb="FF0070CD"/>
      </top>
      <bottom/>
      <diagonal/>
    </border>
    <border>
      <left style="dotted">
        <color rgb="FF0070CD"/>
      </left>
      <right/>
      <top/>
      <bottom style="medium">
        <color rgb="FF0070CD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6" fillId="2" borderId="0" xfId="0" applyFont="1" applyFill="1"/>
    <xf numFmtId="0" fontId="0" fillId="2" borderId="0" xfId="0" applyFill="1"/>
    <xf numFmtId="0" fontId="4" fillId="2" borderId="0" xfId="0" applyFont="1" applyFill="1"/>
    <xf numFmtId="0" fontId="3" fillId="2" borderId="0" xfId="0" applyFont="1" applyFill="1"/>
    <xf numFmtId="0" fontId="5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3" fontId="0" fillId="9" borderId="1" xfId="0" applyNumberFormat="1" applyFill="1" applyBorder="1" applyAlignment="1">
      <alignment horizontal="center" vertical="center"/>
    </xf>
    <xf numFmtId="10" fontId="0" fillId="4" borderId="1" xfId="1" applyNumberFormat="1" applyFont="1" applyFill="1" applyBorder="1" applyAlignment="1">
      <alignment horizontal="center" vertical="center"/>
    </xf>
    <xf numFmtId="10" fontId="0" fillId="9" borderId="1" xfId="1" applyNumberFormat="1" applyFont="1" applyFill="1" applyBorder="1" applyAlignment="1">
      <alignment horizontal="center" vertical="center"/>
    </xf>
    <xf numFmtId="0" fontId="2" fillId="3" borderId="3" xfId="0" applyFont="1" applyFill="1" applyBorder="1"/>
    <xf numFmtId="0" fontId="5" fillId="3" borderId="4" xfId="0" applyFont="1" applyFill="1" applyBorder="1"/>
    <xf numFmtId="0" fontId="5" fillId="3" borderId="5" xfId="0" applyFont="1" applyFill="1" applyBorder="1"/>
    <xf numFmtId="0" fontId="2" fillId="3" borderId="6" xfId="0" applyFont="1" applyFill="1" applyBorder="1"/>
    <xf numFmtId="0" fontId="0" fillId="4" borderId="1" xfId="0" applyFill="1" applyBorder="1"/>
    <xf numFmtId="3" fontId="0" fillId="4" borderId="1" xfId="0" applyNumberFormat="1" applyFill="1" applyBorder="1"/>
    <xf numFmtId="10" fontId="0" fillId="4" borderId="1" xfId="1" applyNumberFormat="1" applyFont="1" applyFill="1" applyBorder="1"/>
    <xf numFmtId="0" fontId="2" fillId="3" borderId="0" xfId="0" applyFont="1" applyFill="1"/>
    <xf numFmtId="0" fontId="5" fillId="3" borderId="0" xfId="0" applyFont="1" applyFill="1"/>
    <xf numFmtId="0" fontId="0" fillId="9" borderId="1" xfId="0" applyFill="1" applyBorder="1"/>
    <xf numFmtId="10" fontId="0" fillId="9" borderId="1" xfId="1" applyNumberFormat="1" applyFont="1" applyFill="1" applyBorder="1"/>
    <xf numFmtId="0" fontId="5" fillId="3" borderId="0" xfId="0" applyFont="1" applyFill="1" applyBorder="1"/>
    <xf numFmtId="0" fontId="5" fillId="3" borderId="2" xfId="0" applyFont="1" applyFill="1" applyBorder="1"/>
    <xf numFmtId="0" fontId="0" fillId="4" borderId="1" xfId="0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10" fontId="0" fillId="4" borderId="1" xfId="1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 vertical="center"/>
    </xf>
    <xf numFmtId="0" fontId="6" fillId="10" borderId="0" xfId="0" applyFont="1" applyFill="1"/>
    <xf numFmtId="0" fontId="0" fillId="10" borderId="0" xfId="0" applyFill="1"/>
    <xf numFmtId="0" fontId="4" fillId="10" borderId="0" xfId="0" applyFont="1" applyFill="1"/>
    <xf numFmtId="0" fontId="0" fillId="10" borderId="0" xfId="0" applyFill="1" applyAlignment="1">
      <alignment horizontal="center" vertical="center"/>
    </xf>
    <xf numFmtId="3" fontId="0" fillId="11" borderId="1" xfId="0" applyNumberFormat="1" applyFill="1" applyBorder="1" applyAlignment="1">
      <alignment horizontal="center" vertical="center"/>
    </xf>
    <xf numFmtId="10" fontId="0" fillId="11" borderId="1" xfId="1" applyNumberFormat="1" applyFont="1" applyFill="1" applyBorder="1" applyAlignment="1">
      <alignment horizontal="center" vertical="center"/>
    </xf>
    <xf numFmtId="0" fontId="0" fillId="11" borderId="1" xfId="0" applyFill="1" applyBorder="1"/>
    <xf numFmtId="10" fontId="0" fillId="11" borderId="1" xfId="1" applyNumberFormat="1" applyFont="1" applyFill="1" applyBorder="1"/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9" fillId="12" borderId="11" xfId="0" applyFont="1" applyFill="1" applyBorder="1" applyAlignment="1">
      <alignment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11" fillId="12" borderId="12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7" fillId="3" borderId="13" xfId="0" applyFont="1" applyFill="1" applyBorder="1"/>
    <xf numFmtId="0" fontId="10" fillId="3" borderId="16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13" fillId="0" borderId="0" xfId="0" applyFont="1"/>
    <xf numFmtId="3" fontId="12" fillId="0" borderId="18" xfId="0" applyNumberFormat="1" applyFont="1" applyBorder="1" applyAlignment="1">
      <alignment horizontal="center" vertical="center" wrapText="1"/>
    </xf>
    <xf numFmtId="3" fontId="12" fillId="0" borderId="18" xfId="0" applyNumberFormat="1" applyFont="1" applyBorder="1" applyAlignment="1">
      <alignment horizontal="center" vertical="center"/>
    </xf>
    <xf numFmtId="3" fontId="12" fillId="0" borderId="15" xfId="0" applyNumberFormat="1" applyFont="1" applyBorder="1" applyAlignment="1">
      <alignment horizontal="center" vertical="center" wrapText="1"/>
    </xf>
    <xf numFmtId="3" fontId="12" fillId="0" borderId="15" xfId="0" applyNumberFormat="1" applyFont="1" applyBorder="1" applyAlignment="1">
      <alignment horizontal="center" vertical="center"/>
    </xf>
    <xf numFmtId="9" fontId="12" fillId="0" borderId="18" xfId="1" applyFont="1" applyBorder="1" applyAlignment="1">
      <alignment horizontal="center" vertical="center" wrapText="1"/>
    </xf>
    <xf numFmtId="0" fontId="4" fillId="0" borderId="0" xfId="0" applyFont="1"/>
    <xf numFmtId="3" fontId="12" fillId="0" borderId="11" xfId="0" applyNumberFormat="1" applyFont="1" applyBorder="1" applyAlignment="1">
      <alignment horizontal="center" vertical="center" wrapText="1"/>
    </xf>
    <xf numFmtId="3" fontId="12" fillId="0" borderId="12" xfId="0" applyNumberFormat="1" applyFont="1" applyBorder="1" applyAlignment="1">
      <alignment horizontal="center" vertical="center" wrapText="1"/>
    </xf>
    <xf numFmtId="0" fontId="0" fillId="13" borderId="0" xfId="0" applyFill="1"/>
    <xf numFmtId="0" fontId="4" fillId="13" borderId="0" xfId="0" applyFont="1" applyFill="1"/>
    <xf numFmtId="0" fontId="7" fillId="3" borderId="16" xfId="0" applyFont="1" applyFill="1" applyBorder="1"/>
    <xf numFmtId="0" fontId="7" fillId="3" borderId="15" xfId="0" applyFont="1" applyFill="1" applyBorder="1"/>
    <xf numFmtId="0" fontId="10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SPA%20Projects\610025%20-%20FEECA%20Potential%20Study\TEAPOT%20model%20and%20output\Res\Res_Econ_Output_DE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SPA%20Projects\610025%20-%20FEECA%20Potential%20Study\TEAPOT%20model%20and%20output\Ind\Ind_Econ_Output_D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F_Input"/>
      <sheetName val="DEF_TRC_1yr"/>
      <sheetName val="DEF_TRC_2yr"/>
      <sheetName val="DEF_TRC_3yr"/>
      <sheetName val="DEF_RIM_1yr"/>
      <sheetName val="DEF_RIM_2yr"/>
      <sheetName val="DEF_RIM_3yr"/>
      <sheetName val="DEF_TRC_2yr_L"/>
      <sheetName val="DEF_RIM_2yr_L"/>
      <sheetName val="DEF_TRC_2yr_H"/>
      <sheetName val="DEF_RIM_2yr_H"/>
      <sheetName val="DEF_TRC_2yr_CO2"/>
      <sheetName val="DEF_RIM_2yr_CO2"/>
    </sheetNames>
    <sheetDataSet>
      <sheetData sheetId="0" refreshError="1"/>
      <sheetData sheetId="1">
        <row r="2">
          <cell r="A2" t="str">
            <v>Measure Code</v>
          </cell>
          <cell r="B2" t="str">
            <v>Number</v>
          </cell>
          <cell r="C2" t="str">
            <v>Include this Measure</v>
          </cell>
          <cell r="D2" t="str">
            <v>Measure Type</v>
          </cell>
          <cell r="E2" t="str">
            <v>Name</v>
          </cell>
          <cell r="F2" t="str">
            <v>Description</v>
          </cell>
          <cell r="G2" t="str">
            <v>Baseline Description</v>
          </cell>
          <cell r="H2" t="str">
            <v>Sector</v>
          </cell>
          <cell r="I2" t="str">
            <v>Vintage</v>
          </cell>
          <cell r="J2" t="str">
            <v>Segment</v>
          </cell>
          <cell r="K2" t="str">
            <v>Zone</v>
          </cell>
          <cell r="L2" t="str">
            <v>End Use</v>
          </cell>
          <cell r="M2" t="str">
            <v>Equip Type/Competition Group</v>
          </cell>
          <cell r="N2" t="str">
            <v>Parent Category/Competition Group</v>
          </cell>
          <cell r="O2" t="str">
            <v>Unit</v>
          </cell>
          <cell r="P2" t="str">
            <v>Applicability</v>
          </cell>
          <cell r="Q2" t="str">
            <v>Baseline EUI (kWh)</v>
          </cell>
          <cell r="R2" t="str">
            <v>Measure EUI (kWh)</v>
          </cell>
          <cell r="S2" t="str">
            <v>Savings EUI (kWh)</v>
          </cell>
          <cell r="T2" t="str">
            <v>Energy Savings %</v>
          </cell>
          <cell r="U2" t="str">
            <v>Full Measure Life (yrs)</v>
          </cell>
          <cell r="V2" t="str">
            <v>Annual Savings Across All End Use</v>
          </cell>
          <cell r="W2" t="str">
            <v>Summer Peak Savings (Kw)</v>
          </cell>
          <cell r="X2" t="str">
            <v>Winter Peak Savings (Kw)</v>
          </cell>
          <cell r="Y2" t="str">
            <v>Summer Demand-to-Energy</v>
          </cell>
          <cell r="Z2" t="str">
            <v>Winter Demand-to-Energy</v>
          </cell>
        </row>
        <row r="3">
          <cell r="A3" t="str">
            <v>ET2</v>
          </cell>
          <cell r="B3" t="str">
            <v>XXXXXXXX</v>
          </cell>
          <cell r="C3" t="str">
            <v>Yes</v>
          </cell>
          <cell r="D3" t="str">
            <v>Equipment</v>
          </cell>
          <cell r="E3" t="str">
            <v>Energy Star Clothes Dryer</v>
          </cell>
          <cell r="F3" t="str">
            <v>One Electric Resistance Clothes Dryer meeting ENERGY STAR® 1.0 Standards</v>
          </cell>
          <cell r="G3" t="str">
            <v>High Efficiency Clothes Dryer (EF=3.01 w/moisture sensor)</v>
          </cell>
          <cell r="H3" t="str">
            <v>Residential</v>
          </cell>
          <cell r="I3" t="str">
            <v>Turnover</v>
          </cell>
          <cell r="J3" t="str">
            <v>Single Family</v>
          </cell>
          <cell r="K3" t="str">
            <v>FL Zone 2</v>
          </cell>
          <cell r="L3" t="str">
            <v>Appliances</v>
          </cell>
          <cell r="M3" t="str">
            <v>Clothes dryer</v>
          </cell>
          <cell r="N3" t="str">
            <v/>
          </cell>
          <cell r="O3" t="str">
            <v>Per Appliance</v>
          </cell>
          <cell r="P3">
            <v>0.45999999999999996</v>
          </cell>
          <cell r="Q3">
            <v>699.50241157556263</v>
          </cell>
          <cell r="R3">
            <v>553.5502544529262</v>
          </cell>
          <cell r="S3">
            <v>145.95215712263644</v>
          </cell>
          <cell r="T3">
            <v>0.2086513994910941</v>
          </cell>
          <cell r="U3">
            <v>11</v>
          </cell>
          <cell r="V3">
            <v>145.95215712263644</v>
          </cell>
          <cell r="W3">
            <v>2.1463309720415161E-2</v>
          </cell>
          <cell r="X3">
            <v>1.155716677253125E-2</v>
          </cell>
          <cell r="Y3">
            <v>1.4705715998688938E-4</v>
          </cell>
          <cell r="Z3">
            <v>7.918462460832511E-5</v>
          </cell>
        </row>
        <row r="4">
          <cell r="A4" t="str">
            <v>ET3</v>
          </cell>
          <cell r="B4" t="str">
            <v>XXXXXXXX</v>
          </cell>
          <cell r="C4" t="str">
            <v>Yes</v>
          </cell>
          <cell r="D4" t="str">
            <v>Equipment</v>
          </cell>
          <cell r="E4" t="str">
            <v>Energy Star Clothes Dryer</v>
          </cell>
          <cell r="F4" t="str">
            <v>One Electric Resistance Clothes Dryer meeting ENERGY STAR® 1.0 Standards</v>
          </cell>
          <cell r="G4" t="str">
            <v>High Efficiency Clothes Dryer (EF=3.01 w/moisture sensor)</v>
          </cell>
          <cell r="H4" t="str">
            <v>Residential</v>
          </cell>
          <cell r="I4" t="str">
            <v>Turnover</v>
          </cell>
          <cell r="J4" t="str">
            <v>Multi-Family</v>
          </cell>
          <cell r="K4" t="str">
            <v>FL Zone 2</v>
          </cell>
          <cell r="L4" t="str">
            <v>Appliances</v>
          </cell>
          <cell r="M4" t="str">
            <v>Clothes dryer</v>
          </cell>
          <cell r="N4" t="str">
            <v/>
          </cell>
          <cell r="O4" t="str">
            <v>Per Appliance</v>
          </cell>
          <cell r="P4">
            <v>0.45999999999999996</v>
          </cell>
          <cell r="Q4">
            <v>699.50241157556263</v>
          </cell>
          <cell r="R4">
            <v>553.5502544529262</v>
          </cell>
          <cell r="S4">
            <v>145.95215712263644</v>
          </cell>
          <cell r="T4">
            <v>0.2086513994910941</v>
          </cell>
          <cell r="U4">
            <v>11</v>
          </cell>
          <cell r="V4">
            <v>145.95215712263644</v>
          </cell>
          <cell r="W4">
            <v>2.1463309720415161E-2</v>
          </cell>
          <cell r="X4">
            <v>1.155716677253125E-2</v>
          </cell>
          <cell r="Y4">
            <v>1.4705715998688938E-4</v>
          </cell>
          <cell r="Z4">
            <v>7.918462460832511E-5</v>
          </cell>
        </row>
        <row r="5">
          <cell r="A5" t="str">
            <v>ET4</v>
          </cell>
          <cell r="B5" t="str">
            <v>XXXXXXXX</v>
          </cell>
          <cell r="C5" t="str">
            <v>Yes</v>
          </cell>
          <cell r="D5" t="str">
            <v>Equipment</v>
          </cell>
          <cell r="E5" t="str">
            <v>Energy Star Clothes Dryer</v>
          </cell>
          <cell r="F5" t="str">
            <v>One Electric Resistance Clothes Dryer meeting ENERGY STAR® 1.0 Standards</v>
          </cell>
          <cell r="G5" t="str">
            <v>High Efficiency Clothes Dryer (EF=3.01 w/moisture sensor)</v>
          </cell>
          <cell r="H5" t="str">
            <v>Residential</v>
          </cell>
          <cell r="I5" t="str">
            <v>Turnover</v>
          </cell>
          <cell r="J5" t="str">
            <v>Manufactured Home</v>
          </cell>
          <cell r="K5" t="str">
            <v>FL Zone 2</v>
          </cell>
          <cell r="L5" t="str">
            <v>Appliances</v>
          </cell>
          <cell r="M5" t="str">
            <v>Clothes dryer</v>
          </cell>
          <cell r="N5" t="str">
            <v/>
          </cell>
          <cell r="O5" t="str">
            <v>Per Appliance</v>
          </cell>
          <cell r="P5">
            <v>0.45999999999999996</v>
          </cell>
          <cell r="Q5">
            <v>699.50241157556263</v>
          </cell>
          <cell r="R5">
            <v>553.5502544529262</v>
          </cell>
          <cell r="S5">
            <v>145.95215712263644</v>
          </cell>
          <cell r="T5">
            <v>0.2086513994910941</v>
          </cell>
          <cell r="U5">
            <v>11</v>
          </cell>
          <cell r="V5">
            <v>145.95215712263644</v>
          </cell>
          <cell r="W5">
            <v>2.1463309720415161E-2</v>
          </cell>
          <cell r="X5">
            <v>1.155716677253125E-2</v>
          </cell>
          <cell r="Y5">
            <v>1.4705715998688938E-4</v>
          </cell>
          <cell r="Z5">
            <v>7.918462460832511E-5</v>
          </cell>
        </row>
        <row r="6">
          <cell r="A6" t="str">
            <v>EN8</v>
          </cell>
          <cell r="B6" t="str">
            <v>XXXXXXXX</v>
          </cell>
          <cell r="C6" t="str">
            <v>Yes</v>
          </cell>
          <cell r="D6" t="str">
            <v>Equipment</v>
          </cell>
          <cell r="E6" t="str">
            <v>Energy Star Clothes Dryer</v>
          </cell>
          <cell r="F6" t="str">
            <v>One Electric Resistance Clothes Dryer meeting ENERGY STAR® 1.0 Standards</v>
          </cell>
          <cell r="G6" t="str">
            <v>High Efficiency Clothes Dryer (EF=3.01 w/moisture sensor)</v>
          </cell>
          <cell r="H6" t="str">
            <v>Residential</v>
          </cell>
          <cell r="I6" t="str">
            <v>New</v>
          </cell>
          <cell r="J6" t="str">
            <v>Single Family</v>
          </cell>
          <cell r="K6" t="str">
            <v>FL Zone 2</v>
          </cell>
          <cell r="L6" t="str">
            <v>Appliances</v>
          </cell>
          <cell r="M6" t="str">
            <v>Clothes dryer</v>
          </cell>
          <cell r="N6" t="str">
            <v/>
          </cell>
          <cell r="O6" t="str">
            <v>Per Appliance</v>
          </cell>
          <cell r="P6">
            <v>0.45999999999999996</v>
          </cell>
          <cell r="Q6">
            <v>699.50241157556263</v>
          </cell>
          <cell r="R6">
            <v>553.5502544529262</v>
          </cell>
          <cell r="S6">
            <v>145.95215712263644</v>
          </cell>
          <cell r="T6">
            <v>0.2086513994910941</v>
          </cell>
          <cell r="U6">
            <v>11</v>
          </cell>
          <cell r="V6">
            <v>145.95215712263644</v>
          </cell>
          <cell r="W6">
            <v>2.1463309720415161E-2</v>
          </cell>
          <cell r="X6">
            <v>1.155716677253125E-2</v>
          </cell>
          <cell r="Y6">
            <v>1.4705715998688938E-4</v>
          </cell>
          <cell r="Z6">
            <v>7.918462460832511E-5</v>
          </cell>
        </row>
        <row r="7">
          <cell r="A7" t="str">
            <v>EN9</v>
          </cell>
          <cell r="B7" t="str">
            <v>XXXXXXXX</v>
          </cell>
          <cell r="C7" t="str">
            <v>Yes</v>
          </cell>
          <cell r="D7" t="str">
            <v>Equipment</v>
          </cell>
          <cell r="E7" t="str">
            <v>Energy Star Clothes Dryer</v>
          </cell>
          <cell r="F7" t="str">
            <v>One Electric Resistance Clothes Dryer meeting ENERGY STAR® 1.0 Standards</v>
          </cell>
          <cell r="G7" t="str">
            <v>High Efficiency Clothes Dryer (EF=3.01 w/moisture sensor)</v>
          </cell>
          <cell r="H7" t="str">
            <v>Residential</v>
          </cell>
          <cell r="I7" t="str">
            <v>New</v>
          </cell>
          <cell r="J7" t="str">
            <v>Multi-Family</v>
          </cell>
          <cell r="K7" t="str">
            <v>FL Zone 2</v>
          </cell>
          <cell r="L7" t="str">
            <v>Appliances</v>
          </cell>
          <cell r="M7" t="str">
            <v>Clothes dryer</v>
          </cell>
          <cell r="N7" t="str">
            <v/>
          </cell>
          <cell r="O7" t="str">
            <v>Per Appliance</v>
          </cell>
          <cell r="P7">
            <v>0.45999999999999996</v>
          </cell>
          <cell r="Q7">
            <v>699.50241157556263</v>
          </cell>
          <cell r="R7">
            <v>553.5502544529262</v>
          </cell>
          <cell r="S7">
            <v>145.95215712263644</v>
          </cell>
          <cell r="T7">
            <v>0.2086513994910941</v>
          </cell>
          <cell r="U7">
            <v>11</v>
          </cell>
          <cell r="V7">
            <v>145.95215712263644</v>
          </cell>
          <cell r="W7">
            <v>2.1463309720415161E-2</v>
          </cell>
          <cell r="X7">
            <v>1.155716677253125E-2</v>
          </cell>
          <cell r="Y7">
            <v>1.4705715998688938E-4</v>
          </cell>
          <cell r="Z7">
            <v>7.918462460832511E-5</v>
          </cell>
        </row>
        <row r="8">
          <cell r="A8" t="str">
            <v>EN10</v>
          </cell>
          <cell r="B8" t="str">
            <v>XXXXXXXX</v>
          </cell>
          <cell r="C8" t="str">
            <v>Yes</v>
          </cell>
          <cell r="D8" t="str">
            <v>Equipment</v>
          </cell>
          <cell r="E8" t="str">
            <v>Energy Star Clothes Dryer</v>
          </cell>
          <cell r="F8" t="str">
            <v>One Electric Resistance Clothes Dryer meeting ENERGY STAR® 1.0 Standards</v>
          </cell>
          <cell r="G8" t="str">
            <v>High Efficiency Clothes Dryer (EF=3.01 w/moisture sensor)</v>
          </cell>
          <cell r="H8" t="str">
            <v>Residential</v>
          </cell>
          <cell r="I8" t="str">
            <v>New</v>
          </cell>
          <cell r="J8" t="str">
            <v>Manufactured Home</v>
          </cell>
          <cell r="K8" t="str">
            <v>FL Zone 2</v>
          </cell>
          <cell r="L8" t="str">
            <v>Appliances</v>
          </cell>
          <cell r="M8" t="str">
            <v>Clothes dryer</v>
          </cell>
          <cell r="N8" t="str">
            <v/>
          </cell>
          <cell r="O8" t="str">
            <v>Per Appliance</v>
          </cell>
          <cell r="P8">
            <v>0.45999999999999996</v>
          </cell>
          <cell r="Q8">
            <v>699.50241157556263</v>
          </cell>
          <cell r="R8">
            <v>553.5502544529262</v>
          </cell>
          <cell r="S8">
            <v>145.95215712263644</v>
          </cell>
          <cell r="T8">
            <v>0.2086513994910941</v>
          </cell>
          <cell r="U8">
            <v>11</v>
          </cell>
          <cell r="V8">
            <v>145.95215712263644</v>
          </cell>
          <cell r="W8">
            <v>2.1463309720415161E-2</v>
          </cell>
          <cell r="X8">
            <v>1.155716677253125E-2</v>
          </cell>
          <cell r="Y8">
            <v>1.4705715998688938E-4</v>
          </cell>
          <cell r="Z8">
            <v>7.918462460832511E-5</v>
          </cell>
        </row>
        <row r="9">
          <cell r="A9" t="str">
            <v>ET11</v>
          </cell>
          <cell r="B9" t="str">
            <v>XXXXXXXX</v>
          </cell>
          <cell r="C9" t="str">
            <v>Yes</v>
          </cell>
          <cell r="D9" t="str">
            <v>Equipment</v>
          </cell>
          <cell r="E9" t="str">
            <v>Energy Star Clothes Washer</v>
          </cell>
          <cell r="F9" t="str">
            <v>One Clothes Washer meeting ENERGY STAR® 7.1 Standards</v>
          </cell>
          <cell r="G9" t="str">
            <v>One Clothes Washer meeting Federal Standard</v>
          </cell>
          <cell r="H9" t="str">
            <v>Residential</v>
          </cell>
          <cell r="I9" t="str">
            <v>Turnover</v>
          </cell>
          <cell r="J9" t="str">
            <v>Single Family</v>
          </cell>
          <cell r="K9" t="str">
            <v>FL Zone 2</v>
          </cell>
          <cell r="L9" t="str">
            <v>Appliances</v>
          </cell>
          <cell r="M9" t="str">
            <v>Clothes washer</v>
          </cell>
          <cell r="N9" t="str">
            <v/>
          </cell>
          <cell r="O9" t="str">
            <v>Per Appliance</v>
          </cell>
          <cell r="P9">
            <v>0.54</v>
          </cell>
          <cell r="Q9">
            <v>1440.7594936708861</v>
          </cell>
          <cell r="R9">
            <v>896.22047244094483</v>
          </cell>
          <cell r="S9">
            <v>544.53902122994123</v>
          </cell>
          <cell r="T9">
            <v>0.37795275590551186</v>
          </cell>
          <cell r="U9">
            <v>11</v>
          </cell>
          <cell r="V9">
            <v>544.53902122994123</v>
          </cell>
          <cell r="W9">
            <v>0.16213919024578996</v>
          </cell>
          <cell r="X9">
            <v>3.9993901293198228E-2</v>
          </cell>
          <cell r="Y9">
            <v>2.9775495221548838E-4</v>
          </cell>
          <cell r="Z9">
            <v>7.344542766258453E-5</v>
          </cell>
        </row>
        <row r="10">
          <cell r="A10" t="str">
            <v>ET12</v>
          </cell>
          <cell r="B10" t="str">
            <v>XXXXXXXX</v>
          </cell>
          <cell r="C10" t="str">
            <v>Yes</v>
          </cell>
          <cell r="D10" t="str">
            <v>Equipment</v>
          </cell>
          <cell r="E10" t="str">
            <v>Energy Star Clothes Washer</v>
          </cell>
          <cell r="F10" t="str">
            <v>One Clothes Washer meeting ENERGY STAR® 7.1 Standards</v>
          </cell>
          <cell r="G10" t="str">
            <v>One Clothes Washer meeting Federal Standard</v>
          </cell>
          <cell r="H10" t="str">
            <v>Residential</v>
          </cell>
          <cell r="I10" t="str">
            <v>Turnover</v>
          </cell>
          <cell r="J10" t="str">
            <v>Multi-Family</v>
          </cell>
          <cell r="K10" t="str">
            <v>FL Zone 2</v>
          </cell>
          <cell r="L10" t="str">
            <v>Appliances</v>
          </cell>
          <cell r="M10" t="str">
            <v>Clothes washer</v>
          </cell>
          <cell r="N10" t="str">
            <v/>
          </cell>
          <cell r="O10" t="str">
            <v>Per Appliance</v>
          </cell>
          <cell r="P10">
            <v>0.54</v>
          </cell>
          <cell r="Q10">
            <v>1440.7594936708861</v>
          </cell>
          <cell r="R10">
            <v>896.22047244094483</v>
          </cell>
          <cell r="S10">
            <v>544.53902122994123</v>
          </cell>
          <cell r="T10">
            <v>0.37795275590551186</v>
          </cell>
          <cell r="U10">
            <v>11</v>
          </cell>
          <cell r="V10">
            <v>544.53902122994123</v>
          </cell>
          <cell r="W10">
            <v>0.16213919024578996</v>
          </cell>
          <cell r="X10">
            <v>3.9993901293198228E-2</v>
          </cell>
          <cell r="Y10">
            <v>2.9775495221548838E-4</v>
          </cell>
          <cell r="Z10">
            <v>7.344542766258453E-5</v>
          </cell>
        </row>
        <row r="11">
          <cell r="A11" t="str">
            <v>ET13</v>
          </cell>
          <cell r="B11" t="str">
            <v>XXXXXXXX</v>
          </cell>
          <cell r="C11" t="str">
            <v>Yes</v>
          </cell>
          <cell r="D11" t="str">
            <v>Equipment</v>
          </cell>
          <cell r="E11" t="str">
            <v>Energy Star Clothes Washer</v>
          </cell>
          <cell r="F11" t="str">
            <v>One Clothes Washer meeting ENERGY STAR® 7.1 Standards</v>
          </cell>
          <cell r="G11" t="str">
            <v>One Clothes Washer meeting Federal Standard</v>
          </cell>
          <cell r="H11" t="str">
            <v>Residential</v>
          </cell>
          <cell r="I11" t="str">
            <v>Turnover</v>
          </cell>
          <cell r="J11" t="str">
            <v>Manufactured Home</v>
          </cell>
          <cell r="K11" t="str">
            <v>FL Zone 2</v>
          </cell>
          <cell r="L11" t="str">
            <v>Appliances</v>
          </cell>
          <cell r="M11" t="str">
            <v>Clothes washer</v>
          </cell>
          <cell r="N11" t="str">
            <v/>
          </cell>
          <cell r="O11" t="str">
            <v>Per Appliance</v>
          </cell>
          <cell r="P11">
            <v>0.54</v>
          </cell>
          <cell r="Q11">
            <v>1440.7594936708861</v>
          </cell>
          <cell r="R11">
            <v>896.22047244094483</v>
          </cell>
          <cell r="S11">
            <v>544.53902122994123</v>
          </cell>
          <cell r="T11">
            <v>0.37795275590551186</v>
          </cell>
          <cell r="U11">
            <v>11</v>
          </cell>
          <cell r="V11">
            <v>544.53902122994123</v>
          </cell>
          <cell r="W11">
            <v>0.16213919024578996</v>
          </cell>
          <cell r="X11">
            <v>3.9993901293198228E-2</v>
          </cell>
          <cell r="Y11">
            <v>2.9775495221548838E-4</v>
          </cell>
          <cell r="Z11">
            <v>7.344542766258453E-5</v>
          </cell>
        </row>
        <row r="12">
          <cell r="A12" t="str">
            <v>EN17</v>
          </cell>
          <cell r="B12" t="str">
            <v>XXXXXXXX</v>
          </cell>
          <cell r="C12" t="str">
            <v>Yes</v>
          </cell>
          <cell r="D12" t="str">
            <v>Equipment</v>
          </cell>
          <cell r="E12" t="str">
            <v>Energy Star Clothes Washer</v>
          </cell>
          <cell r="F12" t="str">
            <v>One Clothes Washer meeting ENERGY STAR® 7.1 Standards</v>
          </cell>
          <cell r="G12" t="str">
            <v>One Clothes Washer meeting Federal Standard</v>
          </cell>
          <cell r="H12" t="str">
            <v>Residential</v>
          </cell>
          <cell r="I12" t="str">
            <v>New</v>
          </cell>
          <cell r="J12" t="str">
            <v>Single Family</v>
          </cell>
          <cell r="K12" t="str">
            <v>FL Zone 2</v>
          </cell>
          <cell r="L12" t="str">
            <v>Appliances</v>
          </cell>
          <cell r="M12" t="str">
            <v>Clothes washer</v>
          </cell>
          <cell r="N12" t="str">
            <v/>
          </cell>
          <cell r="O12" t="str">
            <v>Per Appliance</v>
          </cell>
          <cell r="P12">
            <v>0.54</v>
          </cell>
          <cell r="Q12">
            <v>1440.7594936708861</v>
          </cell>
          <cell r="R12">
            <v>896.22047244094483</v>
          </cell>
          <cell r="S12">
            <v>544.53902122994123</v>
          </cell>
          <cell r="T12">
            <v>0.37795275590551186</v>
          </cell>
          <cell r="U12">
            <v>11</v>
          </cell>
          <cell r="V12">
            <v>544.53902122994123</v>
          </cell>
          <cell r="W12">
            <v>0.16213919024578996</v>
          </cell>
          <cell r="X12">
            <v>3.9993901293198228E-2</v>
          </cell>
          <cell r="Y12">
            <v>2.9775495221548838E-4</v>
          </cell>
          <cell r="Z12">
            <v>7.344542766258453E-5</v>
          </cell>
        </row>
        <row r="13">
          <cell r="A13" t="str">
            <v>EN18</v>
          </cell>
          <cell r="B13" t="str">
            <v>XXXXXXXX</v>
          </cell>
          <cell r="C13" t="str">
            <v>Yes</v>
          </cell>
          <cell r="D13" t="str">
            <v>Equipment</v>
          </cell>
          <cell r="E13" t="str">
            <v>Energy Star Clothes Washer</v>
          </cell>
          <cell r="F13" t="str">
            <v>One Clothes Washer meeting ENERGY STAR® 7.1 Standards</v>
          </cell>
          <cell r="G13" t="str">
            <v>One Clothes Washer meeting Federal Standard</v>
          </cell>
          <cell r="H13" t="str">
            <v>Residential</v>
          </cell>
          <cell r="I13" t="str">
            <v>New</v>
          </cell>
          <cell r="J13" t="str">
            <v>Multi-Family</v>
          </cell>
          <cell r="K13" t="str">
            <v>FL Zone 2</v>
          </cell>
          <cell r="L13" t="str">
            <v>Appliances</v>
          </cell>
          <cell r="M13" t="str">
            <v>Clothes washer</v>
          </cell>
          <cell r="N13" t="str">
            <v/>
          </cell>
          <cell r="O13" t="str">
            <v>Per Appliance</v>
          </cell>
          <cell r="P13">
            <v>0.54</v>
          </cell>
          <cell r="Q13">
            <v>1440.7594936708861</v>
          </cell>
          <cell r="R13">
            <v>896.22047244094483</v>
          </cell>
          <cell r="S13">
            <v>544.53902122994123</v>
          </cell>
          <cell r="T13">
            <v>0.37795275590551186</v>
          </cell>
          <cell r="U13">
            <v>11</v>
          </cell>
          <cell r="V13">
            <v>544.53902122994123</v>
          </cell>
          <cell r="W13">
            <v>0.16213919024578996</v>
          </cell>
          <cell r="X13">
            <v>3.9993901293198228E-2</v>
          </cell>
          <cell r="Y13">
            <v>2.9775495221548838E-4</v>
          </cell>
          <cell r="Z13">
            <v>7.344542766258453E-5</v>
          </cell>
        </row>
        <row r="14">
          <cell r="A14" t="str">
            <v>EN19</v>
          </cell>
          <cell r="B14" t="str">
            <v>XXXXXXXX</v>
          </cell>
          <cell r="C14" t="str">
            <v>Yes</v>
          </cell>
          <cell r="D14" t="str">
            <v>Equipment</v>
          </cell>
          <cell r="E14" t="str">
            <v>Energy Star Clothes Washer</v>
          </cell>
          <cell r="F14" t="str">
            <v>One Clothes Washer meeting ENERGY STAR® 7.1 Standards</v>
          </cell>
          <cell r="G14" t="str">
            <v>One Clothes Washer meeting Federal Standard</v>
          </cell>
          <cell r="H14" t="str">
            <v>Residential</v>
          </cell>
          <cell r="I14" t="str">
            <v>New</v>
          </cell>
          <cell r="J14" t="str">
            <v>Manufactured Home</v>
          </cell>
          <cell r="K14" t="str">
            <v>FL Zone 2</v>
          </cell>
          <cell r="L14" t="str">
            <v>Appliances</v>
          </cell>
          <cell r="M14" t="str">
            <v>Clothes washer</v>
          </cell>
          <cell r="N14" t="str">
            <v/>
          </cell>
          <cell r="O14" t="str">
            <v>Per Appliance</v>
          </cell>
          <cell r="P14">
            <v>0.54</v>
          </cell>
          <cell r="Q14">
            <v>1440.7594936708861</v>
          </cell>
          <cell r="R14">
            <v>896.22047244094483</v>
          </cell>
          <cell r="S14">
            <v>544.53902122994123</v>
          </cell>
          <cell r="T14">
            <v>0.37795275590551186</v>
          </cell>
          <cell r="U14">
            <v>11</v>
          </cell>
          <cell r="V14">
            <v>544.53902122994123</v>
          </cell>
          <cell r="W14">
            <v>0.16213919024578996</v>
          </cell>
          <cell r="X14">
            <v>3.9993901293198228E-2</v>
          </cell>
          <cell r="Y14">
            <v>2.9775495221548838E-4</v>
          </cell>
          <cell r="Z14">
            <v>7.344542766258453E-5</v>
          </cell>
        </row>
        <row r="15">
          <cell r="A15" t="str">
            <v>ET20</v>
          </cell>
          <cell r="B15" t="str">
            <v>XXXXXXXX</v>
          </cell>
          <cell r="C15" t="str">
            <v>Yes</v>
          </cell>
          <cell r="D15" t="str">
            <v>Equipment</v>
          </cell>
          <cell r="E15" t="str">
            <v>Energy Star Dishwasher</v>
          </cell>
          <cell r="F15" t="str">
            <v>One Dishwasher meeting ENERGY STAR® 5.2 Requirements</v>
          </cell>
          <cell r="G15" t="str">
            <v>One Dishwasher meeting Federal Standard</v>
          </cell>
          <cell r="H15" t="str">
            <v>Residential</v>
          </cell>
          <cell r="I15" t="str">
            <v>Turnover</v>
          </cell>
          <cell r="J15" t="str">
            <v>Single Family</v>
          </cell>
          <cell r="K15" t="str">
            <v>FL Zone 2</v>
          </cell>
          <cell r="L15" t="str">
            <v>Appliances</v>
          </cell>
          <cell r="M15" t="str">
            <v>Dishwasher</v>
          </cell>
          <cell r="N15" t="str">
            <v/>
          </cell>
          <cell r="O15" t="str">
            <v>Per Appliance</v>
          </cell>
          <cell r="P15">
            <v>8.9999999999999969E-2</v>
          </cell>
          <cell r="Q15">
            <v>307</v>
          </cell>
          <cell r="R15">
            <v>266.69696969696969</v>
          </cell>
          <cell r="S15">
            <v>40.303030303030312</v>
          </cell>
          <cell r="T15">
            <v>0.13128022900009872</v>
          </cell>
          <cell r="U15">
            <v>10</v>
          </cell>
          <cell r="V15">
            <v>40.303030303030312</v>
          </cell>
          <cell r="W15">
            <v>4.4126139806449482E-3</v>
          </cell>
          <cell r="X15">
            <v>4.7969337483113076E-3</v>
          </cell>
          <cell r="Y15">
            <v>1.0948591079795733E-4</v>
          </cell>
          <cell r="Z15">
            <v>1.190216644317843E-4</v>
          </cell>
        </row>
        <row r="16">
          <cell r="A16" t="str">
            <v>ET21</v>
          </cell>
          <cell r="B16" t="str">
            <v>XXXXXXXX</v>
          </cell>
          <cell r="C16" t="str">
            <v>Yes</v>
          </cell>
          <cell r="D16" t="str">
            <v>Equipment</v>
          </cell>
          <cell r="E16" t="str">
            <v>Energy Star Dishwasher</v>
          </cell>
          <cell r="F16" t="str">
            <v>One Dishwasher meeting ENERGY STAR® 5.2 Requirements</v>
          </cell>
          <cell r="G16" t="str">
            <v>One Dishwasher meeting Federal Standard</v>
          </cell>
          <cell r="H16" t="str">
            <v>Residential</v>
          </cell>
          <cell r="I16" t="str">
            <v>Turnover</v>
          </cell>
          <cell r="J16" t="str">
            <v>Multi-Family</v>
          </cell>
          <cell r="K16" t="str">
            <v>FL Zone 2</v>
          </cell>
          <cell r="L16" t="str">
            <v>Appliances</v>
          </cell>
          <cell r="M16" t="str">
            <v>Dishwasher</v>
          </cell>
          <cell r="N16" t="str">
            <v/>
          </cell>
          <cell r="O16" t="str">
            <v>Per Appliance</v>
          </cell>
          <cell r="P16">
            <v>8.9999999999999969E-2</v>
          </cell>
          <cell r="Q16">
            <v>307</v>
          </cell>
          <cell r="R16">
            <v>266.69696969696969</v>
          </cell>
          <cell r="S16">
            <v>40.303030303030312</v>
          </cell>
          <cell r="T16">
            <v>0.13128022900009872</v>
          </cell>
          <cell r="U16">
            <v>10</v>
          </cell>
          <cell r="V16">
            <v>40.303030303030312</v>
          </cell>
          <cell r="W16">
            <v>4.4126139806449482E-3</v>
          </cell>
          <cell r="X16">
            <v>4.7969337483113076E-3</v>
          </cell>
          <cell r="Y16">
            <v>1.0948591079795733E-4</v>
          </cell>
          <cell r="Z16">
            <v>1.190216644317843E-4</v>
          </cell>
        </row>
        <row r="17">
          <cell r="A17" t="str">
            <v>ET22</v>
          </cell>
          <cell r="B17" t="str">
            <v>XXXXXXXX</v>
          </cell>
          <cell r="C17" t="str">
            <v>Yes</v>
          </cell>
          <cell r="D17" t="str">
            <v>Equipment</v>
          </cell>
          <cell r="E17" t="str">
            <v>Energy Star Dishwasher</v>
          </cell>
          <cell r="F17" t="str">
            <v>One Dishwasher meeting ENERGY STAR® 5.2 Requirements</v>
          </cell>
          <cell r="G17" t="str">
            <v>One Dishwasher meeting Federal Standard</v>
          </cell>
          <cell r="H17" t="str">
            <v>Residential</v>
          </cell>
          <cell r="I17" t="str">
            <v>Turnover</v>
          </cell>
          <cell r="J17" t="str">
            <v>Manufactured Home</v>
          </cell>
          <cell r="K17" t="str">
            <v>FL Zone 2</v>
          </cell>
          <cell r="L17" t="str">
            <v>Appliances</v>
          </cell>
          <cell r="M17" t="str">
            <v>Dishwasher</v>
          </cell>
          <cell r="N17" t="str">
            <v/>
          </cell>
          <cell r="O17" t="str">
            <v>Per Appliance</v>
          </cell>
          <cell r="P17">
            <v>8.9999999999999969E-2</v>
          </cell>
          <cell r="Q17">
            <v>307</v>
          </cell>
          <cell r="R17">
            <v>266.69696969696969</v>
          </cell>
          <cell r="S17">
            <v>40.303030303030312</v>
          </cell>
          <cell r="T17">
            <v>0.13128022900009872</v>
          </cell>
          <cell r="U17">
            <v>10</v>
          </cell>
          <cell r="V17">
            <v>40.303030303030312</v>
          </cell>
          <cell r="W17">
            <v>4.4126139806449482E-3</v>
          </cell>
          <cell r="X17">
            <v>4.7969337483113076E-3</v>
          </cell>
          <cell r="Y17">
            <v>1.0948591079795733E-4</v>
          </cell>
          <cell r="Z17">
            <v>1.190216644317843E-4</v>
          </cell>
        </row>
        <row r="18">
          <cell r="A18" t="str">
            <v>EN26</v>
          </cell>
          <cell r="B18" t="str">
            <v>XXXXXXXX</v>
          </cell>
          <cell r="C18" t="str">
            <v>Yes</v>
          </cell>
          <cell r="D18" t="str">
            <v>Equipment</v>
          </cell>
          <cell r="E18" t="str">
            <v>Energy Star Dishwasher</v>
          </cell>
          <cell r="F18" t="str">
            <v>One Dishwasher meeting ENERGY STAR® 5.2 Requirements</v>
          </cell>
          <cell r="G18" t="str">
            <v>One Dishwasher meeting Federal Standard</v>
          </cell>
          <cell r="H18" t="str">
            <v>Residential</v>
          </cell>
          <cell r="I18" t="str">
            <v>New</v>
          </cell>
          <cell r="J18" t="str">
            <v>Single Family</v>
          </cell>
          <cell r="K18" t="str">
            <v>FL Zone 2</v>
          </cell>
          <cell r="L18" t="str">
            <v>Appliances</v>
          </cell>
          <cell r="M18" t="str">
            <v>Dishwasher</v>
          </cell>
          <cell r="N18" t="str">
            <v/>
          </cell>
          <cell r="O18" t="str">
            <v>Per Appliance</v>
          </cell>
          <cell r="P18">
            <v>8.9999999999999969E-2</v>
          </cell>
          <cell r="Q18">
            <v>307</v>
          </cell>
          <cell r="R18">
            <v>266.69696969696969</v>
          </cell>
          <cell r="S18">
            <v>40.303030303030312</v>
          </cell>
          <cell r="T18">
            <v>0.13128022900009872</v>
          </cell>
          <cell r="U18">
            <v>10</v>
          </cell>
          <cell r="V18">
            <v>40.303030303030312</v>
          </cell>
          <cell r="W18">
            <v>4.4126139806449482E-3</v>
          </cell>
          <cell r="X18">
            <v>4.7969337483113076E-3</v>
          </cell>
          <cell r="Y18">
            <v>1.0948591079795733E-4</v>
          </cell>
          <cell r="Z18">
            <v>1.190216644317843E-4</v>
          </cell>
        </row>
        <row r="19">
          <cell r="A19" t="str">
            <v>EN27</v>
          </cell>
          <cell r="B19" t="str">
            <v>XXXXXXXX</v>
          </cell>
          <cell r="C19" t="str">
            <v>Yes</v>
          </cell>
          <cell r="D19" t="str">
            <v>Equipment</v>
          </cell>
          <cell r="E19" t="str">
            <v>Energy Star Dishwasher</v>
          </cell>
          <cell r="F19" t="str">
            <v>One Dishwasher meeting ENERGY STAR® 5.2 Requirements</v>
          </cell>
          <cell r="G19" t="str">
            <v>One Dishwasher meeting Federal Standard</v>
          </cell>
          <cell r="H19" t="str">
            <v>Residential</v>
          </cell>
          <cell r="I19" t="str">
            <v>New</v>
          </cell>
          <cell r="J19" t="str">
            <v>Multi-Family</v>
          </cell>
          <cell r="K19" t="str">
            <v>FL Zone 2</v>
          </cell>
          <cell r="L19" t="str">
            <v>Appliances</v>
          </cell>
          <cell r="M19" t="str">
            <v>Dishwasher</v>
          </cell>
          <cell r="N19" t="str">
            <v/>
          </cell>
          <cell r="O19" t="str">
            <v>Per Appliance</v>
          </cell>
          <cell r="P19">
            <v>8.9999999999999969E-2</v>
          </cell>
          <cell r="Q19">
            <v>307</v>
          </cell>
          <cell r="R19">
            <v>266.69696969696969</v>
          </cell>
          <cell r="S19">
            <v>40.303030303030312</v>
          </cell>
          <cell r="T19">
            <v>0.13128022900009872</v>
          </cell>
          <cell r="U19">
            <v>10</v>
          </cell>
          <cell r="V19">
            <v>40.303030303030312</v>
          </cell>
          <cell r="W19">
            <v>4.4126139806449482E-3</v>
          </cell>
          <cell r="X19">
            <v>4.7969337483113076E-3</v>
          </cell>
          <cell r="Y19">
            <v>1.0948591079795733E-4</v>
          </cell>
          <cell r="Z19">
            <v>1.190216644317843E-4</v>
          </cell>
        </row>
        <row r="20">
          <cell r="A20" t="str">
            <v>EN28</v>
          </cell>
          <cell r="B20" t="str">
            <v>XXXXXXXX</v>
          </cell>
          <cell r="C20" t="str">
            <v>Yes</v>
          </cell>
          <cell r="D20" t="str">
            <v>Equipment</v>
          </cell>
          <cell r="E20" t="str">
            <v>Energy Star Dishwasher</v>
          </cell>
          <cell r="F20" t="str">
            <v>One Dishwasher meeting ENERGY STAR® 5.2 Requirements</v>
          </cell>
          <cell r="G20" t="str">
            <v>One Dishwasher meeting Federal Standard</v>
          </cell>
          <cell r="H20" t="str">
            <v>Residential</v>
          </cell>
          <cell r="I20" t="str">
            <v>New</v>
          </cell>
          <cell r="J20" t="str">
            <v>Manufactured Home</v>
          </cell>
          <cell r="K20" t="str">
            <v>FL Zone 2</v>
          </cell>
          <cell r="L20" t="str">
            <v>Appliances</v>
          </cell>
          <cell r="M20" t="str">
            <v>Dishwasher</v>
          </cell>
          <cell r="N20" t="str">
            <v/>
          </cell>
          <cell r="O20" t="str">
            <v>Per Appliance</v>
          </cell>
          <cell r="P20">
            <v>8.9999999999999969E-2</v>
          </cell>
          <cell r="Q20">
            <v>307</v>
          </cell>
          <cell r="R20">
            <v>266.69696969696969</v>
          </cell>
          <cell r="S20">
            <v>40.303030303030312</v>
          </cell>
          <cell r="T20">
            <v>0.13128022900009872</v>
          </cell>
          <cell r="U20">
            <v>10</v>
          </cell>
          <cell r="V20">
            <v>40.303030303030312</v>
          </cell>
          <cell r="W20">
            <v>4.4126139806449482E-3</v>
          </cell>
          <cell r="X20">
            <v>4.7969337483113076E-3</v>
          </cell>
          <cell r="Y20">
            <v>1.0948591079795733E-4</v>
          </cell>
          <cell r="Z20">
            <v>1.190216644317843E-4</v>
          </cell>
        </row>
        <row r="21">
          <cell r="A21" t="str">
            <v>ET29</v>
          </cell>
          <cell r="B21" t="str">
            <v>XXXXXXXX</v>
          </cell>
          <cell r="C21" t="str">
            <v>Yes</v>
          </cell>
          <cell r="D21" t="str">
            <v>Equipment</v>
          </cell>
          <cell r="E21" t="str">
            <v>Energy Star Freezer</v>
          </cell>
          <cell r="F21" t="str">
            <v>One Refrigerator/Freezer meeting ENERGY STAR® 5.0 Standards</v>
          </cell>
          <cell r="G21" t="str">
            <v>One Refrigerator/Freezer meeting Federal Standard</v>
          </cell>
          <cell r="H21" t="str">
            <v>Residential</v>
          </cell>
          <cell r="I21" t="str">
            <v>Turnover</v>
          </cell>
          <cell r="J21" t="str">
            <v>Single Family</v>
          </cell>
          <cell r="K21" t="str">
            <v>FL Zone 2</v>
          </cell>
          <cell r="L21" t="str">
            <v>Appliances</v>
          </cell>
          <cell r="M21" t="str">
            <v>Freezer</v>
          </cell>
          <cell r="N21" t="str">
            <v/>
          </cell>
          <cell r="O21" t="str">
            <v>Per Appliance</v>
          </cell>
          <cell r="P21">
            <v>0.58000000000000007</v>
          </cell>
          <cell r="Q21">
            <v>565.4</v>
          </cell>
          <cell r="R21">
            <v>499.8</v>
          </cell>
          <cell r="S21">
            <v>65.599999999999966</v>
          </cell>
          <cell r="T21">
            <v>0.11602405376724437</v>
          </cell>
          <cell r="U21">
            <v>11</v>
          </cell>
          <cell r="V21">
            <v>65.599999999999966</v>
          </cell>
          <cell r="W21">
            <v>7.4853971016358746E-3</v>
          </cell>
          <cell r="X21">
            <v>6.7021700511822567E-3</v>
          </cell>
          <cell r="Y21">
            <v>1.1410666313469327E-4</v>
          </cell>
          <cell r="Z21">
            <v>1.0216722638997347E-4</v>
          </cell>
        </row>
        <row r="22">
          <cell r="A22" t="str">
            <v>ET30</v>
          </cell>
          <cell r="B22" t="str">
            <v>XXXXXXXX</v>
          </cell>
          <cell r="C22" t="str">
            <v>Yes</v>
          </cell>
          <cell r="D22" t="str">
            <v>Equipment</v>
          </cell>
          <cell r="E22" t="str">
            <v>Energy Star Freezer</v>
          </cell>
          <cell r="F22" t="str">
            <v>One Refrigerator/Freezer meeting ENERGY STAR® 5.0 Standards</v>
          </cell>
          <cell r="G22" t="str">
            <v>One Refrigerator/Freezer meeting Federal Standard</v>
          </cell>
          <cell r="H22" t="str">
            <v>Residential</v>
          </cell>
          <cell r="I22" t="str">
            <v>Turnover</v>
          </cell>
          <cell r="J22" t="str">
            <v>Multi-Family</v>
          </cell>
          <cell r="K22" t="str">
            <v>FL Zone 2</v>
          </cell>
          <cell r="L22" t="str">
            <v>Appliances</v>
          </cell>
          <cell r="M22" t="str">
            <v>Freezer</v>
          </cell>
          <cell r="N22" t="str">
            <v/>
          </cell>
          <cell r="O22" t="str">
            <v>Per Appliance</v>
          </cell>
          <cell r="P22">
            <v>0.58000000000000007</v>
          </cell>
          <cell r="Q22">
            <v>565.4</v>
          </cell>
          <cell r="R22">
            <v>499.8</v>
          </cell>
          <cell r="S22">
            <v>65.599999999999966</v>
          </cell>
          <cell r="T22">
            <v>0.11602405376724437</v>
          </cell>
          <cell r="U22">
            <v>11</v>
          </cell>
          <cell r="V22">
            <v>65.599999999999966</v>
          </cell>
          <cell r="W22">
            <v>7.4853971016358746E-3</v>
          </cell>
          <cell r="X22">
            <v>6.7021700511822567E-3</v>
          </cell>
          <cell r="Y22">
            <v>1.1410666313469327E-4</v>
          </cell>
          <cell r="Z22">
            <v>1.0216722638997347E-4</v>
          </cell>
        </row>
        <row r="23">
          <cell r="A23" t="str">
            <v>ET31</v>
          </cell>
          <cell r="B23" t="str">
            <v>XXXXXXXX</v>
          </cell>
          <cell r="C23" t="str">
            <v>Yes</v>
          </cell>
          <cell r="D23" t="str">
            <v>Equipment</v>
          </cell>
          <cell r="E23" t="str">
            <v>Energy Star Freezer</v>
          </cell>
          <cell r="F23" t="str">
            <v>One Refrigerator/Freezer meeting ENERGY STAR® 5.0 Standards</v>
          </cell>
          <cell r="G23" t="str">
            <v>One Refrigerator/Freezer meeting Federal Standard</v>
          </cell>
          <cell r="H23" t="str">
            <v>Residential</v>
          </cell>
          <cell r="I23" t="str">
            <v>Turnover</v>
          </cell>
          <cell r="J23" t="str">
            <v>Manufactured Home</v>
          </cell>
          <cell r="K23" t="str">
            <v>FL Zone 2</v>
          </cell>
          <cell r="L23" t="str">
            <v>Appliances</v>
          </cell>
          <cell r="M23" t="str">
            <v>Freezer</v>
          </cell>
          <cell r="N23" t="str">
            <v/>
          </cell>
          <cell r="O23" t="str">
            <v>Per Appliance</v>
          </cell>
          <cell r="P23">
            <v>0.58000000000000007</v>
          </cell>
          <cell r="Q23">
            <v>565.4</v>
          </cell>
          <cell r="R23">
            <v>499.8</v>
          </cell>
          <cell r="S23">
            <v>65.599999999999966</v>
          </cell>
          <cell r="T23">
            <v>0.11602405376724437</v>
          </cell>
          <cell r="U23">
            <v>11</v>
          </cell>
          <cell r="V23">
            <v>65.599999999999966</v>
          </cell>
          <cell r="W23">
            <v>7.4853971016358746E-3</v>
          </cell>
          <cell r="X23">
            <v>6.7021700511822567E-3</v>
          </cell>
          <cell r="Y23">
            <v>1.1410666313469327E-4</v>
          </cell>
          <cell r="Z23">
            <v>1.0216722638997347E-4</v>
          </cell>
        </row>
        <row r="24">
          <cell r="A24" t="str">
            <v>EN35</v>
          </cell>
          <cell r="B24" t="str">
            <v>XXXXXXXX</v>
          </cell>
          <cell r="C24" t="str">
            <v>Yes</v>
          </cell>
          <cell r="D24" t="str">
            <v>Equipment</v>
          </cell>
          <cell r="E24" t="str">
            <v>Energy Star Freezer</v>
          </cell>
          <cell r="F24" t="str">
            <v>One Refrigerator/Freezer meeting ENERGY STAR® 5.0 Standards</v>
          </cell>
          <cell r="G24" t="str">
            <v>One Refrigerator/Freezer meeting Federal Standard</v>
          </cell>
          <cell r="H24" t="str">
            <v>Residential</v>
          </cell>
          <cell r="I24" t="str">
            <v>New</v>
          </cell>
          <cell r="J24" t="str">
            <v>Single Family</v>
          </cell>
          <cell r="K24" t="str">
            <v>FL Zone 2</v>
          </cell>
          <cell r="L24" t="str">
            <v>Appliances</v>
          </cell>
          <cell r="M24" t="str">
            <v>Freezer</v>
          </cell>
          <cell r="N24" t="str">
            <v/>
          </cell>
          <cell r="O24" t="str">
            <v>Per Appliance</v>
          </cell>
          <cell r="P24">
            <v>0.58000000000000007</v>
          </cell>
          <cell r="Q24">
            <v>565.4</v>
          </cell>
          <cell r="R24">
            <v>499.8</v>
          </cell>
          <cell r="S24">
            <v>65.599999999999966</v>
          </cell>
          <cell r="T24">
            <v>0.11602405376724437</v>
          </cell>
          <cell r="U24">
            <v>11</v>
          </cell>
          <cell r="V24">
            <v>65.599999999999966</v>
          </cell>
          <cell r="W24">
            <v>7.4853971016358746E-3</v>
          </cell>
          <cell r="X24">
            <v>6.7021700511822567E-3</v>
          </cell>
          <cell r="Y24">
            <v>1.1410666313469327E-4</v>
          </cell>
          <cell r="Z24">
            <v>1.0216722638997347E-4</v>
          </cell>
        </row>
        <row r="25">
          <cell r="A25" t="str">
            <v>EN36</v>
          </cell>
          <cell r="B25" t="str">
            <v>XXXXXXXX</v>
          </cell>
          <cell r="C25" t="str">
            <v>Yes</v>
          </cell>
          <cell r="D25" t="str">
            <v>Equipment</v>
          </cell>
          <cell r="E25" t="str">
            <v>Energy Star Freezer</v>
          </cell>
          <cell r="F25" t="str">
            <v>One Refrigerator/Freezer meeting ENERGY STAR® 5.0 Standards</v>
          </cell>
          <cell r="G25" t="str">
            <v>One Refrigerator/Freezer meeting Federal Standard</v>
          </cell>
          <cell r="H25" t="str">
            <v>Residential</v>
          </cell>
          <cell r="I25" t="str">
            <v>New</v>
          </cell>
          <cell r="J25" t="str">
            <v>Multi-Family</v>
          </cell>
          <cell r="K25" t="str">
            <v>FL Zone 2</v>
          </cell>
          <cell r="L25" t="str">
            <v>Appliances</v>
          </cell>
          <cell r="M25" t="str">
            <v>Freezer</v>
          </cell>
          <cell r="N25" t="str">
            <v/>
          </cell>
          <cell r="O25" t="str">
            <v>Per Appliance</v>
          </cell>
          <cell r="P25">
            <v>0.58000000000000007</v>
          </cell>
          <cell r="Q25">
            <v>565.4</v>
          </cell>
          <cell r="R25">
            <v>499.8</v>
          </cell>
          <cell r="S25">
            <v>65.599999999999966</v>
          </cell>
          <cell r="T25">
            <v>0.11602405376724437</v>
          </cell>
          <cell r="U25">
            <v>11</v>
          </cell>
          <cell r="V25">
            <v>65.599999999999966</v>
          </cell>
          <cell r="W25">
            <v>7.4853971016358746E-3</v>
          </cell>
          <cell r="X25">
            <v>6.7021700511822567E-3</v>
          </cell>
          <cell r="Y25">
            <v>1.1410666313469327E-4</v>
          </cell>
          <cell r="Z25">
            <v>1.0216722638997347E-4</v>
          </cell>
        </row>
        <row r="26">
          <cell r="A26" t="str">
            <v>EN37</v>
          </cell>
          <cell r="B26" t="str">
            <v>XXXXXXXX</v>
          </cell>
          <cell r="C26" t="str">
            <v>Yes</v>
          </cell>
          <cell r="D26" t="str">
            <v>Equipment</v>
          </cell>
          <cell r="E26" t="str">
            <v>Energy Star Freezer</v>
          </cell>
          <cell r="F26" t="str">
            <v>One Refrigerator/Freezer meeting ENERGY STAR® 5.0 Standards</v>
          </cell>
          <cell r="G26" t="str">
            <v>One Refrigerator/Freezer meeting Federal Standard</v>
          </cell>
          <cell r="H26" t="str">
            <v>Residential</v>
          </cell>
          <cell r="I26" t="str">
            <v>New</v>
          </cell>
          <cell r="J26" t="str">
            <v>Manufactured Home</v>
          </cell>
          <cell r="K26" t="str">
            <v>FL Zone 2</v>
          </cell>
          <cell r="L26" t="str">
            <v>Appliances</v>
          </cell>
          <cell r="M26" t="str">
            <v>Freezer</v>
          </cell>
          <cell r="N26" t="str">
            <v/>
          </cell>
          <cell r="O26" t="str">
            <v>Per Appliance</v>
          </cell>
          <cell r="P26">
            <v>0.58000000000000007</v>
          </cell>
          <cell r="Q26">
            <v>565.4</v>
          </cell>
          <cell r="R26">
            <v>499.8</v>
          </cell>
          <cell r="S26">
            <v>65.599999999999966</v>
          </cell>
          <cell r="T26">
            <v>0.11602405376724437</v>
          </cell>
          <cell r="U26">
            <v>11</v>
          </cell>
          <cell r="V26">
            <v>65.599999999999966</v>
          </cell>
          <cell r="W26">
            <v>7.4853971016358746E-3</v>
          </cell>
          <cell r="X26">
            <v>6.7021700511822567E-3</v>
          </cell>
          <cell r="Y26">
            <v>1.1410666313469327E-4</v>
          </cell>
          <cell r="Z26">
            <v>1.0216722638997347E-4</v>
          </cell>
        </row>
        <row r="27">
          <cell r="A27" t="str">
            <v>ET38</v>
          </cell>
          <cell r="B27" t="str">
            <v>XXXXXXXX</v>
          </cell>
          <cell r="C27" t="str">
            <v>Yes</v>
          </cell>
          <cell r="D27" t="str">
            <v>Equipment</v>
          </cell>
          <cell r="E27" t="str">
            <v>Energy Star Refrigerator</v>
          </cell>
          <cell r="F27" t="str">
            <v>One Refrigerator/Freezer meeting ENERGY STAR® 5.0 Standards</v>
          </cell>
          <cell r="G27" t="str">
            <v>One Refrigerator/Freezer meeting Federal Standard</v>
          </cell>
          <cell r="H27" t="str">
            <v>Residential</v>
          </cell>
          <cell r="I27" t="str">
            <v>Turnover</v>
          </cell>
          <cell r="J27" t="str">
            <v>Single Family</v>
          </cell>
          <cell r="K27" t="str">
            <v>FL Zone 2</v>
          </cell>
          <cell r="L27" t="str">
            <v>Appliances</v>
          </cell>
          <cell r="M27" t="str">
            <v>Refrigerator</v>
          </cell>
          <cell r="N27" t="str">
            <v/>
          </cell>
          <cell r="O27" t="str">
            <v>Per Appliance</v>
          </cell>
          <cell r="P27">
            <v>0.54</v>
          </cell>
          <cell r="Q27">
            <v>607.13</v>
          </cell>
          <cell r="R27">
            <v>473.63</v>
          </cell>
          <cell r="S27">
            <v>133.5</v>
          </cell>
          <cell r="T27">
            <v>0.21988700937196318</v>
          </cell>
          <cell r="U27">
            <v>14</v>
          </cell>
          <cell r="V27">
            <v>133.5</v>
          </cell>
          <cell r="W27">
            <v>1.5233239528481551E-2</v>
          </cell>
          <cell r="X27">
            <v>1.3639324723061459E-2</v>
          </cell>
          <cell r="Y27">
            <v>1.1410666313469327E-4</v>
          </cell>
          <cell r="Z27">
            <v>1.0216722638997347E-4</v>
          </cell>
        </row>
        <row r="28">
          <cell r="A28" t="str">
            <v>ET39</v>
          </cell>
          <cell r="B28" t="str">
            <v>XXXXXXXX</v>
          </cell>
          <cell r="C28" t="str">
            <v>Yes</v>
          </cell>
          <cell r="D28" t="str">
            <v>Equipment</v>
          </cell>
          <cell r="E28" t="str">
            <v>Energy Star Refrigerator</v>
          </cell>
          <cell r="F28" t="str">
            <v>One Refrigerator/Freezer meeting ENERGY STAR® 5.0 Standards</v>
          </cell>
          <cell r="G28" t="str">
            <v>One Refrigerator/Freezer meeting Federal Standard</v>
          </cell>
          <cell r="H28" t="str">
            <v>Residential</v>
          </cell>
          <cell r="I28" t="str">
            <v>Turnover</v>
          </cell>
          <cell r="J28" t="str">
            <v>Multi-Family</v>
          </cell>
          <cell r="K28" t="str">
            <v>FL Zone 2</v>
          </cell>
          <cell r="L28" t="str">
            <v>Appliances</v>
          </cell>
          <cell r="M28" t="str">
            <v>Refrigerator</v>
          </cell>
          <cell r="N28" t="str">
            <v/>
          </cell>
          <cell r="O28" t="str">
            <v>Per Appliance</v>
          </cell>
          <cell r="P28">
            <v>0.54</v>
          </cell>
          <cell r="Q28">
            <v>607.13</v>
          </cell>
          <cell r="R28">
            <v>473.63</v>
          </cell>
          <cell r="S28">
            <v>133.5</v>
          </cell>
          <cell r="T28">
            <v>0.21988700937196318</v>
          </cell>
          <cell r="U28">
            <v>14</v>
          </cell>
          <cell r="V28">
            <v>133.5</v>
          </cell>
          <cell r="W28">
            <v>1.5233239528481551E-2</v>
          </cell>
          <cell r="X28">
            <v>1.3639324723061459E-2</v>
          </cell>
          <cell r="Y28">
            <v>1.1410666313469327E-4</v>
          </cell>
          <cell r="Z28">
            <v>1.0216722638997347E-4</v>
          </cell>
        </row>
        <row r="29">
          <cell r="A29" t="str">
            <v>ET40</v>
          </cell>
          <cell r="B29" t="str">
            <v>XXXXXXXX</v>
          </cell>
          <cell r="C29" t="str">
            <v>Yes</v>
          </cell>
          <cell r="D29" t="str">
            <v>Equipment</v>
          </cell>
          <cell r="E29" t="str">
            <v>Energy Star Refrigerator</v>
          </cell>
          <cell r="F29" t="str">
            <v>One Refrigerator/Freezer meeting ENERGY STAR® 5.0 Standards</v>
          </cell>
          <cell r="G29" t="str">
            <v>One Refrigerator/Freezer meeting Federal Standard</v>
          </cell>
          <cell r="H29" t="str">
            <v>Residential</v>
          </cell>
          <cell r="I29" t="str">
            <v>Turnover</v>
          </cell>
          <cell r="J29" t="str">
            <v>Manufactured Home</v>
          </cell>
          <cell r="K29" t="str">
            <v>FL Zone 2</v>
          </cell>
          <cell r="L29" t="str">
            <v>Appliances</v>
          </cell>
          <cell r="M29" t="str">
            <v>Refrigerator</v>
          </cell>
          <cell r="N29" t="str">
            <v/>
          </cell>
          <cell r="O29" t="str">
            <v>Per Appliance</v>
          </cell>
          <cell r="P29">
            <v>0.54</v>
          </cell>
          <cell r="Q29">
            <v>607.13</v>
          </cell>
          <cell r="R29">
            <v>473.63</v>
          </cell>
          <cell r="S29">
            <v>133.5</v>
          </cell>
          <cell r="T29">
            <v>0.21988700937196318</v>
          </cell>
          <cell r="U29">
            <v>14</v>
          </cell>
          <cell r="V29">
            <v>133.5</v>
          </cell>
          <cell r="W29">
            <v>1.5233239528481551E-2</v>
          </cell>
          <cell r="X29">
            <v>1.3639324723061459E-2</v>
          </cell>
          <cell r="Y29">
            <v>1.1410666313469327E-4</v>
          </cell>
          <cell r="Z29">
            <v>1.0216722638997347E-4</v>
          </cell>
        </row>
        <row r="30">
          <cell r="A30" t="str">
            <v>EN44</v>
          </cell>
          <cell r="B30" t="str">
            <v>XXXXXXXX</v>
          </cell>
          <cell r="C30" t="str">
            <v>Yes</v>
          </cell>
          <cell r="D30" t="str">
            <v>Equipment</v>
          </cell>
          <cell r="E30" t="str">
            <v>Energy Star Refrigerator</v>
          </cell>
          <cell r="F30" t="str">
            <v>One Refrigerator/Freezer meeting ENERGY STAR® 5.0 Standards</v>
          </cell>
          <cell r="G30" t="str">
            <v>One Refrigerator/Freezer meeting Federal Standard</v>
          </cell>
          <cell r="H30" t="str">
            <v>Residential</v>
          </cell>
          <cell r="I30" t="str">
            <v>New</v>
          </cell>
          <cell r="J30" t="str">
            <v>Single Family</v>
          </cell>
          <cell r="K30" t="str">
            <v>FL Zone 2</v>
          </cell>
          <cell r="L30" t="str">
            <v>Appliances</v>
          </cell>
          <cell r="M30" t="str">
            <v>Refrigerator</v>
          </cell>
          <cell r="N30" t="str">
            <v/>
          </cell>
          <cell r="O30" t="str">
            <v>Per Appliance</v>
          </cell>
          <cell r="P30">
            <v>0.54</v>
          </cell>
          <cell r="Q30">
            <v>607.13</v>
          </cell>
          <cell r="R30">
            <v>473.63</v>
          </cell>
          <cell r="S30">
            <v>133.5</v>
          </cell>
          <cell r="T30">
            <v>0.21988700937196318</v>
          </cell>
          <cell r="U30">
            <v>14</v>
          </cell>
          <cell r="V30">
            <v>133.5</v>
          </cell>
          <cell r="W30">
            <v>1.5233239528481551E-2</v>
          </cell>
          <cell r="X30">
            <v>1.3639324723061459E-2</v>
          </cell>
          <cell r="Y30">
            <v>1.1410666313469327E-4</v>
          </cell>
          <cell r="Z30">
            <v>1.0216722638997347E-4</v>
          </cell>
        </row>
        <row r="31">
          <cell r="A31" t="str">
            <v>EN45</v>
          </cell>
          <cell r="B31" t="str">
            <v>XXXXXXXX</v>
          </cell>
          <cell r="C31" t="str">
            <v>Yes</v>
          </cell>
          <cell r="D31" t="str">
            <v>Equipment</v>
          </cell>
          <cell r="E31" t="str">
            <v>Energy Star Refrigerator</v>
          </cell>
          <cell r="F31" t="str">
            <v>One Refrigerator/Freezer meeting ENERGY STAR® 5.0 Standards</v>
          </cell>
          <cell r="G31" t="str">
            <v>One Refrigerator/Freezer meeting Federal Standard</v>
          </cell>
          <cell r="H31" t="str">
            <v>Residential</v>
          </cell>
          <cell r="I31" t="str">
            <v>New</v>
          </cell>
          <cell r="J31" t="str">
            <v>Multi-Family</v>
          </cell>
          <cell r="K31" t="str">
            <v>FL Zone 2</v>
          </cell>
          <cell r="L31" t="str">
            <v>Appliances</v>
          </cell>
          <cell r="M31" t="str">
            <v>Refrigerator</v>
          </cell>
          <cell r="N31" t="str">
            <v/>
          </cell>
          <cell r="O31" t="str">
            <v>Per Appliance</v>
          </cell>
          <cell r="P31">
            <v>0.54</v>
          </cell>
          <cell r="Q31">
            <v>607.13</v>
          </cell>
          <cell r="R31">
            <v>473.63</v>
          </cell>
          <cell r="S31">
            <v>133.5</v>
          </cell>
          <cell r="T31">
            <v>0.21988700937196318</v>
          </cell>
          <cell r="U31">
            <v>14</v>
          </cell>
          <cell r="V31">
            <v>133.5</v>
          </cell>
          <cell r="W31">
            <v>1.5233239528481551E-2</v>
          </cell>
          <cell r="X31">
            <v>1.3639324723061459E-2</v>
          </cell>
          <cell r="Y31">
            <v>1.1410666313469327E-4</v>
          </cell>
          <cell r="Z31">
            <v>1.0216722638997347E-4</v>
          </cell>
        </row>
        <row r="32">
          <cell r="A32" t="str">
            <v>EN46</v>
          </cell>
          <cell r="B32" t="str">
            <v>XXXXXXXX</v>
          </cell>
          <cell r="C32" t="str">
            <v>Yes</v>
          </cell>
          <cell r="D32" t="str">
            <v>Equipment</v>
          </cell>
          <cell r="E32" t="str">
            <v>Energy Star Refrigerator</v>
          </cell>
          <cell r="F32" t="str">
            <v>One Refrigerator/Freezer meeting ENERGY STAR® 5.0 Standards</v>
          </cell>
          <cell r="G32" t="str">
            <v>One Refrigerator/Freezer meeting Federal Standard</v>
          </cell>
          <cell r="H32" t="str">
            <v>Residential</v>
          </cell>
          <cell r="I32" t="str">
            <v>New</v>
          </cell>
          <cell r="J32" t="str">
            <v>Manufactured Home</v>
          </cell>
          <cell r="K32" t="str">
            <v>FL Zone 2</v>
          </cell>
          <cell r="L32" t="str">
            <v>Appliances</v>
          </cell>
          <cell r="M32" t="str">
            <v>Refrigerator</v>
          </cell>
          <cell r="N32" t="str">
            <v/>
          </cell>
          <cell r="O32" t="str">
            <v>Per Appliance</v>
          </cell>
          <cell r="P32">
            <v>0.54</v>
          </cell>
          <cell r="Q32">
            <v>607.13</v>
          </cell>
          <cell r="R32">
            <v>473.63</v>
          </cell>
          <cell r="S32">
            <v>133.5</v>
          </cell>
          <cell r="T32">
            <v>0.21988700937196318</v>
          </cell>
          <cell r="U32">
            <v>14</v>
          </cell>
          <cell r="V32">
            <v>133.5</v>
          </cell>
          <cell r="W32">
            <v>1.5233239528481551E-2</v>
          </cell>
          <cell r="X32">
            <v>1.3639324723061459E-2</v>
          </cell>
          <cell r="Y32">
            <v>1.1410666313469327E-4</v>
          </cell>
          <cell r="Z32">
            <v>1.0216722638997347E-4</v>
          </cell>
        </row>
        <row r="33">
          <cell r="A33" t="str">
            <v>ET47</v>
          </cell>
          <cell r="B33" t="str">
            <v>XXXXXXXX</v>
          </cell>
          <cell r="C33" t="str">
            <v>Yes</v>
          </cell>
          <cell r="D33" t="str">
            <v>Equipment</v>
          </cell>
          <cell r="E33" t="str">
            <v>Heat Pump Clothes Dryer</v>
          </cell>
          <cell r="F33" t="str">
            <v>One Heat Pump Clothes Dryer</v>
          </cell>
          <cell r="G33" t="str">
            <v>One Clothes Dryer meeting Federal Standard</v>
          </cell>
          <cell r="H33" t="str">
            <v>Residential</v>
          </cell>
          <cell r="I33" t="str">
            <v>Turnover</v>
          </cell>
          <cell r="J33" t="str">
            <v>Single Family</v>
          </cell>
          <cell r="K33" t="str">
            <v>FL Zone 2</v>
          </cell>
          <cell r="L33" t="str">
            <v>Appliances</v>
          </cell>
          <cell r="M33" t="str">
            <v>Clothes dryer</v>
          </cell>
          <cell r="N33" t="str">
            <v/>
          </cell>
          <cell r="O33" t="str">
            <v>Per Appliance</v>
          </cell>
          <cell r="P33">
            <v>0.54</v>
          </cell>
          <cell r="Q33">
            <v>699.50241157556263</v>
          </cell>
          <cell r="R33">
            <v>483.43388888888882</v>
          </cell>
          <cell r="S33">
            <v>216.06852268667382</v>
          </cell>
          <cell r="T33">
            <v>0.30888888888888894</v>
          </cell>
          <cell r="U33">
            <v>12</v>
          </cell>
          <cell r="V33">
            <v>216.06852268667382</v>
          </cell>
          <cell r="W33">
            <v>3.1774423308865027E-2</v>
          </cell>
          <cell r="X33">
            <v>1.7109304858619643E-2</v>
          </cell>
          <cell r="Y33">
            <v>1.4705715998688938E-4</v>
          </cell>
          <cell r="Z33">
            <v>7.918462460832511E-5</v>
          </cell>
        </row>
        <row r="34">
          <cell r="A34" t="str">
            <v>ET48</v>
          </cell>
          <cell r="B34" t="str">
            <v>XXXXXXXX</v>
          </cell>
          <cell r="C34" t="str">
            <v>Yes</v>
          </cell>
          <cell r="D34" t="str">
            <v>Equipment</v>
          </cell>
          <cell r="E34" t="str">
            <v>Heat Pump Clothes Dryer</v>
          </cell>
          <cell r="F34" t="str">
            <v>One Heat Pump Clothes Dryer</v>
          </cell>
          <cell r="G34" t="str">
            <v>One Clothes Dryer meeting Federal Standard</v>
          </cell>
          <cell r="H34" t="str">
            <v>Residential</v>
          </cell>
          <cell r="I34" t="str">
            <v>Turnover</v>
          </cell>
          <cell r="J34" t="str">
            <v>Multi-Family</v>
          </cell>
          <cell r="K34" t="str">
            <v>FL Zone 2</v>
          </cell>
          <cell r="L34" t="str">
            <v>Appliances</v>
          </cell>
          <cell r="M34" t="str">
            <v>Clothes dryer</v>
          </cell>
          <cell r="N34" t="str">
            <v/>
          </cell>
          <cell r="O34" t="str">
            <v>Per Appliance</v>
          </cell>
          <cell r="P34">
            <v>0.54</v>
          </cell>
          <cell r="Q34">
            <v>699.50241157556263</v>
          </cell>
          <cell r="R34">
            <v>483.43388888888882</v>
          </cell>
          <cell r="S34">
            <v>216.06852268667382</v>
          </cell>
          <cell r="T34">
            <v>0.30888888888888894</v>
          </cell>
          <cell r="U34">
            <v>12</v>
          </cell>
          <cell r="V34">
            <v>216.06852268667382</v>
          </cell>
          <cell r="W34">
            <v>3.1774423308865027E-2</v>
          </cell>
          <cell r="X34">
            <v>1.7109304858619643E-2</v>
          </cell>
          <cell r="Y34">
            <v>1.4705715998688938E-4</v>
          </cell>
          <cell r="Z34">
            <v>7.918462460832511E-5</v>
          </cell>
        </row>
        <row r="35">
          <cell r="A35" t="str">
            <v>ET49</v>
          </cell>
          <cell r="B35" t="str">
            <v>XXXXXXXX</v>
          </cell>
          <cell r="C35" t="str">
            <v>Yes</v>
          </cell>
          <cell r="D35" t="str">
            <v>Equipment</v>
          </cell>
          <cell r="E35" t="str">
            <v>Heat Pump Clothes Dryer</v>
          </cell>
          <cell r="F35" t="str">
            <v>One Heat Pump Clothes Dryer</v>
          </cell>
          <cell r="G35" t="str">
            <v>One Clothes Dryer meeting Federal Standard</v>
          </cell>
          <cell r="H35" t="str">
            <v>Residential</v>
          </cell>
          <cell r="I35" t="str">
            <v>Turnover</v>
          </cell>
          <cell r="J35" t="str">
            <v>Manufactured Home</v>
          </cell>
          <cell r="K35" t="str">
            <v>FL Zone 2</v>
          </cell>
          <cell r="L35" t="str">
            <v>Appliances</v>
          </cell>
          <cell r="M35" t="str">
            <v>Clothes dryer</v>
          </cell>
          <cell r="N35" t="str">
            <v/>
          </cell>
          <cell r="O35" t="str">
            <v>Per Appliance</v>
          </cell>
          <cell r="P35">
            <v>0.54</v>
          </cell>
          <cell r="Q35">
            <v>699.50241157556263</v>
          </cell>
          <cell r="R35">
            <v>483.43388888888882</v>
          </cell>
          <cell r="S35">
            <v>216.06852268667382</v>
          </cell>
          <cell r="T35">
            <v>0.30888888888888894</v>
          </cell>
          <cell r="U35">
            <v>12</v>
          </cell>
          <cell r="V35">
            <v>216.06852268667382</v>
          </cell>
          <cell r="W35">
            <v>3.1774423308865027E-2</v>
          </cell>
          <cell r="X35">
            <v>1.7109304858619643E-2</v>
          </cell>
          <cell r="Y35">
            <v>1.4705715998688938E-4</v>
          </cell>
          <cell r="Z35">
            <v>7.918462460832511E-5</v>
          </cell>
        </row>
        <row r="36">
          <cell r="A36" t="str">
            <v>EN53</v>
          </cell>
          <cell r="B36" t="str">
            <v>XXXXXXXX</v>
          </cell>
          <cell r="C36" t="str">
            <v>Yes</v>
          </cell>
          <cell r="D36" t="str">
            <v>Equipment</v>
          </cell>
          <cell r="E36" t="str">
            <v>Heat Pump Clothes Dryer</v>
          </cell>
          <cell r="F36" t="str">
            <v>One Heat Pump Clothes Dryer</v>
          </cell>
          <cell r="G36" t="str">
            <v>One Clothes Dryer meeting Federal Standard</v>
          </cell>
          <cell r="H36" t="str">
            <v>Residential</v>
          </cell>
          <cell r="I36" t="str">
            <v>New</v>
          </cell>
          <cell r="J36" t="str">
            <v>Single Family</v>
          </cell>
          <cell r="K36" t="str">
            <v>FL Zone 2</v>
          </cell>
          <cell r="L36" t="str">
            <v>Appliances</v>
          </cell>
          <cell r="M36" t="str">
            <v>Clothes dryer</v>
          </cell>
          <cell r="N36" t="str">
            <v/>
          </cell>
          <cell r="O36" t="str">
            <v>Per Appliance</v>
          </cell>
          <cell r="P36">
            <v>0.54</v>
          </cell>
          <cell r="Q36">
            <v>699.50241157556263</v>
          </cell>
          <cell r="R36">
            <v>483.43388888888882</v>
          </cell>
          <cell r="S36">
            <v>216.06852268667382</v>
          </cell>
          <cell r="T36">
            <v>0.30888888888888894</v>
          </cell>
          <cell r="U36">
            <v>12</v>
          </cell>
          <cell r="V36">
            <v>216.06852268667382</v>
          </cell>
          <cell r="W36">
            <v>3.1774423308865027E-2</v>
          </cell>
          <cell r="X36">
            <v>1.7109304858619643E-2</v>
          </cell>
          <cell r="Y36">
            <v>1.4705715998688938E-4</v>
          </cell>
          <cell r="Z36">
            <v>7.918462460832511E-5</v>
          </cell>
        </row>
        <row r="37">
          <cell r="A37" t="str">
            <v>EN54</v>
          </cell>
          <cell r="B37" t="str">
            <v>XXXXXXXX</v>
          </cell>
          <cell r="C37" t="str">
            <v>Yes</v>
          </cell>
          <cell r="D37" t="str">
            <v>Equipment</v>
          </cell>
          <cell r="E37" t="str">
            <v>Heat Pump Clothes Dryer</v>
          </cell>
          <cell r="F37" t="str">
            <v>One Heat Pump Clothes Dryer</v>
          </cell>
          <cell r="G37" t="str">
            <v>One Clothes Dryer meeting Federal Standard</v>
          </cell>
          <cell r="H37" t="str">
            <v>Residential</v>
          </cell>
          <cell r="I37" t="str">
            <v>New</v>
          </cell>
          <cell r="J37" t="str">
            <v>Multi-Family</v>
          </cell>
          <cell r="K37" t="str">
            <v>FL Zone 2</v>
          </cell>
          <cell r="L37" t="str">
            <v>Appliances</v>
          </cell>
          <cell r="M37" t="str">
            <v>Clothes dryer</v>
          </cell>
          <cell r="N37" t="str">
            <v/>
          </cell>
          <cell r="O37" t="str">
            <v>Per Appliance</v>
          </cell>
          <cell r="P37">
            <v>0.54</v>
          </cell>
          <cell r="Q37">
            <v>699.50241157556263</v>
          </cell>
          <cell r="R37">
            <v>483.43388888888882</v>
          </cell>
          <cell r="S37">
            <v>216.06852268667382</v>
          </cell>
          <cell r="T37">
            <v>0.30888888888888894</v>
          </cell>
          <cell r="U37">
            <v>12</v>
          </cell>
          <cell r="V37">
            <v>216.06852268667382</v>
          </cell>
          <cell r="W37">
            <v>3.1774423308865027E-2</v>
          </cell>
          <cell r="X37">
            <v>1.7109304858619643E-2</v>
          </cell>
          <cell r="Y37">
            <v>1.4705715998688938E-4</v>
          </cell>
          <cell r="Z37">
            <v>7.918462460832511E-5</v>
          </cell>
        </row>
        <row r="38">
          <cell r="A38" t="str">
            <v>EN55</v>
          </cell>
          <cell r="B38" t="str">
            <v>XXXXXXXX</v>
          </cell>
          <cell r="C38" t="str">
            <v>Yes</v>
          </cell>
          <cell r="D38" t="str">
            <v>Equipment</v>
          </cell>
          <cell r="E38" t="str">
            <v>Heat Pump Clothes Dryer</v>
          </cell>
          <cell r="F38" t="str">
            <v>One Heat Pump Clothes Dryer</v>
          </cell>
          <cell r="G38" t="str">
            <v>One Clothes Dryer meeting Federal Standard</v>
          </cell>
          <cell r="H38" t="str">
            <v>Residential</v>
          </cell>
          <cell r="I38" t="str">
            <v>New</v>
          </cell>
          <cell r="J38" t="str">
            <v>Manufactured Home</v>
          </cell>
          <cell r="K38" t="str">
            <v>FL Zone 2</v>
          </cell>
          <cell r="L38" t="str">
            <v>Appliances</v>
          </cell>
          <cell r="M38" t="str">
            <v>Clothes dryer</v>
          </cell>
          <cell r="N38" t="str">
            <v/>
          </cell>
          <cell r="O38" t="str">
            <v>Per Appliance</v>
          </cell>
          <cell r="P38">
            <v>0.54</v>
          </cell>
          <cell r="Q38">
            <v>699.50241157556263</v>
          </cell>
          <cell r="R38">
            <v>483.43388888888882</v>
          </cell>
          <cell r="S38">
            <v>216.06852268667382</v>
          </cell>
          <cell r="T38">
            <v>0.30888888888888894</v>
          </cell>
          <cell r="U38">
            <v>12</v>
          </cell>
          <cell r="V38">
            <v>216.06852268667382</v>
          </cell>
          <cell r="W38">
            <v>3.1774423308865027E-2</v>
          </cell>
          <cell r="X38">
            <v>1.7109304858619643E-2</v>
          </cell>
          <cell r="Y38">
            <v>1.4705715998688938E-4</v>
          </cell>
          <cell r="Z38">
            <v>7.918462460832511E-5</v>
          </cell>
        </row>
        <row r="39">
          <cell r="A39" t="str">
            <v>ET56</v>
          </cell>
          <cell r="B39" t="str">
            <v>XXXXXXXX</v>
          </cell>
          <cell r="C39" t="str">
            <v>Yes</v>
          </cell>
          <cell r="D39" t="str">
            <v>Equipment</v>
          </cell>
          <cell r="E39" t="str">
            <v>High Efficiency Convection Oven</v>
          </cell>
          <cell r="F39" t="str">
            <v>One Full-Size Convection Oven meeting ENERGY STAR® 2.0 Standards, 75% Efficient</v>
          </cell>
          <cell r="G39" t="str">
            <v>One Standard Economy-Grade Full-Size Convection Oven, 65% Efficient</v>
          </cell>
          <cell r="H39" t="str">
            <v>Residential</v>
          </cell>
          <cell r="I39" t="str">
            <v>Turnover</v>
          </cell>
          <cell r="J39" t="str">
            <v>Single Family</v>
          </cell>
          <cell r="K39" t="str">
            <v>FL Zone 2</v>
          </cell>
          <cell r="L39" t="str">
            <v>Cooking</v>
          </cell>
          <cell r="M39" t="str">
            <v>Oven</v>
          </cell>
          <cell r="N39" t="str">
            <v/>
          </cell>
          <cell r="O39" t="str">
            <v>Per Unit</v>
          </cell>
          <cell r="P39">
            <v>0.73063923224999994</v>
          </cell>
          <cell r="Q39">
            <v>421.5</v>
          </cell>
          <cell r="R39">
            <v>337.2</v>
          </cell>
          <cell r="S39">
            <v>84.300000000000011</v>
          </cell>
          <cell r="T39">
            <v>0.20000000000000004</v>
          </cell>
          <cell r="U39">
            <v>12</v>
          </cell>
          <cell r="V39">
            <v>84.300000000000011</v>
          </cell>
          <cell r="W39">
            <v>3.4712785670166384E-2</v>
          </cell>
          <cell r="X39">
            <v>5.7854642783610613E-3</v>
          </cell>
          <cell r="Y39">
            <v>4.1177681696520022E-4</v>
          </cell>
          <cell r="Z39">
            <v>6.862946949420001E-5</v>
          </cell>
        </row>
        <row r="40">
          <cell r="A40" t="str">
            <v>ET57</v>
          </cell>
          <cell r="B40" t="str">
            <v>XXXXXXXX</v>
          </cell>
          <cell r="C40" t="str">
            <v>Yes</v>
          </cell>
          <cell r="D40" t="str">
            <v>Equipment</v>
          </cell>
          <cell r="E40" t="str">
            <v>High Efficiency Convection Oven</v>
          </cell>
          <cell r="F40" t="str">
            <v>One Full-Size Convection Oven meeting ENERGY STAR® 2.0 Standards, 75% Efficient</v>
          </cell>
          <cell r="G40" t="str">
            <v>One Standard Economy-Grade Full-Size Convection Oven, 65% Efficient</v>
          </cell>
          <cell r="H40" t="str">
            <v>Residential</v>
          </cell>
          <cell r="I40" t="str">
            <v>Turnover</v>
          </cell>
          <cell r="J40" t="str">
            <v>Multi-Family</v>
          </cell>
          <cell r="K40" t="str">
            <v>FL Zone 2</v>
          </cell>
          <cell r="L40" t="str">
            <v>Cooking</v>
          </cell>
          <cell r="M40" t="str">
            <v>Oven</v>
          </cell>
          <cell r="N40" t="str">
            <v/>
          </cell>
          <cell r="O40" t="str">
            <v>Per Unit</v>
          </cell>
          <cell r="P40">
            <v>0.75</v>
          </cell>
          <cell r="Q40">
            <v>421.5</v>
          </cell>
          <cell r="R40">
            <v>337.2</v>
          </cell>
          <cell r="S40">
            <v>84.300000000000011</v>
          </cell>
          <cell r="T40">
            <v>0.20000000000000004</v>
          </cell>
          <cell r="U40">
            <v>12</v>
          </cell>
          <cell r="V40">
            <v>84.300000000000011</v>
          </cell>
          <cell r="W40">
            <v>3.4712785670166384E-2</v>
          </cell>
          <cell r="X40">
            <v>5.7854642783610613E-3</v>
          </cell>
          <cell r="Y40">
            <v>4.1177681696520022E-4</v>
          </cell>
          <cell r="Z40">
            <v>6.862946949420001E-5</v>
          </cell>
        </row>
        <row r="41">
          <cell r="A41" t="str">
            <v>ET58</v>
          </cell>
          <cell r="B41" t="str">
            <v>XXXXXXXX</v>
          </cell>
          <cell r="C41" t="str">
            <v>Yes</v>
          </cell>
          <cell r="D41" t="str">
            <v>Equipment</v>
          </cell>
          <cell r="E41" t="str">
            <v>High Efficiency Convection Oven</v>
          </cell>
          <cell r="F41" t="str">
            <v>One Full-Size Convection Oven meeting ENERGY STAR® 2.0 Standards, 75% Efficient</v>
          </cell>
          <cell r="G41" t="str">
            <v>One Standard Economy-Grade Full-Size Convection Oven, 65% Efficient</v>
          </cell>
          <cell r="H41" t="str">
            <v>Residential</v>
          </cell>
          <cell r="I41" t="str">
            <v>Turnover</v>
          </cell>
          <cell r="J41" t="str">
            <v>Manufactured Home</v>
          </cell>
          <cell r="K41" t="str">
            <v>FL Zone 2</v>
          </cell>
          <cell r="L41" t="str">
            <v>Cooking</v>
          </cell>
          <cell r="M41" t="str">
            <v>Oven</v>
          </cell>
          <cell r="N41" t="str">
            <v/>
          </cell>
          <cell r="O41" t="str">
            <v>Per Unit</v>
          </cell>
          <cell r="P41">
            <v>0.75</v>
          </cell>
          <cell r="Q41">
            <v>421.5</v>
          </cell>
          <cell r="R41">
            <v>337.2</v>
          </cell>
          <cell r="S41">
            <v>84.300000000000011</v>
          </cell>
          <cell r="T41">
            <v>0.20000000000000004</v>
          </cell>
          <cell r="U41">
            <v>12</v>
          </cell>
          <cell r="V41">
            <v>84.300000000000011</v>
          </cell>
          <cell r="W41">
            <v>3.4712785670166384E-2</v>
          </cell>
          <cell r="X41">
            <v>5.7854642783610613E-3</v>
          </cell>
          <cell r="Y41">
            <v>4.1177681696520022E-4</v>
          </cell>
          <cell r="Z41">
            <v>6.862946949420001E-5</v>
          </cell>
        </row>
        <row r="42">
          <cell r="A42" t="str">
            <v>EN62</v>
          </cell>
          <cell r="B42" t="str">
            <v>XXXXXXXX</v>
          </cell>
          <cell r="C42" t="str">
            <v>Yes</v>
          </cell>
          <cell r="D42" t="str">
            <v>Equipment</v>
          </cell>
          <cell r="E42" t="str">
            <v>High Efficiency Convection Oven</v>
          </cell>
          <cell r="F42" t="str">
            <v>One Full-Size Convection Oven meeting ENERGY STAR® 2.0 Standards, 75% Efficient</v>
          </cell>
          <cell r="G42" t="str">
            <v>One Standard Economy-Grade Full-Size Convection Oven, 65% Efficient</v>
          </cell>
          <cell r="H42" t="str">
            <v>Residential</v>
          </cell>
          <cell r="I42" t="str">
            <v>New</v>
          </cell>
          <cell r="J42" t="str">
            <v>Single Family</v>
          </cell>
          <cell r="K42" t="str">
            <v>FL Zone 2</v>
          </cell>
          <cell r="L42" t="str">
            <v>Cooking</v>
          </cell>
          <cell r="M42" t="str">
            <v>Oven</v>
          </cell>
          <cell r="N42" t="str">
            <v/>
          </cell>
          <cell r="O42" t="str">
            <v>Per Unit</v>
          </cell>
          <cell r="P42">
            <v>0.73063923224999994</v>
          </cell>
          <cell r="Q42">
            <v>421.5</v>
          </cell>
          <cell r="R42">
            <v>337.2</v>
          </cell>
          <cell r="S42">
            <v>84.300000000000011</v>
          </cell>
          <cell r="T42">
            <v>0.20000000000000004</v>
          </cell>
          <cell r="U42">
            <v>12</v>
          </cell>
          <cell r="V42">
            <v>84.300000000000011</v>
          </cell>
          <cell r="W42">
            <v>3.4712785670166384E-2</v>
          </cell>
          <cell r="X42">
            <v>5.7854642783610613E-3</v>
          </cell>
          <cell r="Y42">
            <v>4.1177681696520022E-4</v>
          </cell>
          <cell r="Z42">
            <v>6.862946949420001E-5</v>
          </cell>
        </row>
        <row r="43">
          <cell r="A43" t="str">
            <v>EN63</v>
          </cell>
          <cell r="B43" t="str">
            <v>XXXXXXXX</v>
          </cell>
          <cell r="C43" t="str">
            <v>Yes</v>
          </cell>
          <cell r="D43" t="str">
            <v>Equipment</v>
          </cell>
          <cell r="E43" t="str">
            <v>High Efficiency Convection Oven</v>
          </cell>
          <cell r="F43" t="str">
            <v>One Full-Size Convection Oven meeting ENERGY STAR® 2.0 Standards, 75% Efficient</v>
          </cell>
          <cell r="G43" t="str">
            <v>One Standard Economy-Grade Full-Size Convection Oven, 65% Efficient</v>
          </cell>
          <cell r="H43" t="str">
            <v>Residential</v>
          </cell>
          <cell r="I43" t="str">
            <v>New</v>
          </cell>
          <cell r="J43" t="str">
            <v>Multi-Family</v>
          </cell>
          <cell r="K43" t="str">
            <v>FL Zone 2</v>
          </cell>
          <cell r="L43" t="str">
            <v>Cooking</v>
          </cell>
          <cell r="M43" t="str">
            <v>Oven</v>
          </cell>
          <cell r="N43" t="str">
            <v/>
          </cell>
          <cell r="O43" t="str">
            <v>Per Unit</v>
          </cell>
          <cell r="P43">
            <v>0.75</v>
          </cell>
          <cell r="Q43">
            <v>421.5</v>
          </cell>
          <cell r="R43">
            <v>337.2</v>
          </cell>
          <cell r="S43">
            <v>84.300000000000011</v>
          </cell>
          <cell r="T43">
            <v>0.20000000000000004</v>
          </cell>
          <cell r="U43">
            <v>12</v>
          </cell>
          <cell r="V43">
            <v>84.300000000000011</v>
          </cell>
          <cell r="W43">
            <v>3.4712785670166384E-2</v>
          </cell>
          <cell r="X43">
            <v>5.7854642783610613E-3</v>
          </cell>
          <cell r="Y43">
            <v>4.1177681696520022E-4</v>
          </cell>
          <cell r="Z43">
            <v>6.862946949420001E-5</v>
          </cell>
        </row>
        <row r="44">
          <cell r="A44" t="str">
            <v>EN64</v>
          </cell>
          <cell r="B44" t="str">
            <v>XXXXXXXX</v>
          </cell>
          <cell r="C44" t="str">
            <v>Yes</v>
          </cell>
          <cell r="D44" t="str">
            <v>Equipment</v>
          </cell>
          <cell r="E44" t="str">
            <v>High Efficiency Convection Oven</v>
          </cell>
          <cell r="F44" t="str">
            <v>One Full-Size Convection Oven meeting ENERGY STAR® 2.0 Standards, 75% Efficient</v>
          </cell>
          <cell r="G44" t="str">
            <v>One Standard Economy-Grade Full-Size Convection Oven, 65% Efficient</v>
          </cell>
          <cell r="H44" t="str">
            <v>Residential</v>
          </cell>
          <cell r="I44" t="str">
            <v>New</v>
          </cell>
          <cell r="J44" t="str">
            <v>Manufactured Home</v>
          </cell>
          <cell r="K44" t="str">
            <v>FL Zone 2</v>
          </cell>
          <cell r="L44" t="str">
            <v>Cooking</v>
          </cell>
          <cell r="M44" t="str">
            <v>Oven</v>
          </cell>
          <cell r="N44" t="str">
            <v/>
          </cell>
          <cell r="O44" t="str">
            <v>Per Unit</v>
          </cell>
          <cell r="P44">
            <v>0.75</v>
          </cell>
          <cell r="Q44">
            <v>421.5</v>
          </cell>
          <cell r="R44">
            <v>337.2</v>
          </cell>
          <cell r="S44">
            <v>84.300000000000011</v>
          </cell>
          <cell r="T44">
            <v>0.20000000000000004</v>
          </cell>
          <cell r="U44">
            <v>12</v>
          </cell>
          <cell r="V44">
            <v>84.300000000000011</v>
          </cell>
          <cell r="W44">
            <v>3.4712785670166384E-2</v>
          </cell>
          <cell r="X44">
            <v>5.7854642783610613E-3</v>
          </cell>
          <cell r="Y44">
            <v>4.1177681696520022E-4</v>
          </cell>
          <cell r="Z44">
            <v>6.862946949420001E-5</v>
          </cell>
        </row>
        <row r="45">
          <cell r="A45" t="str">
            <v>ET65</v>
          </cell>
          <cell r="B45" t="str">
            <v>XXXXXXXX</v>
          </cell>
          <cell r="C45" t="str">
            <v>Yes</v>
          </cell>
          <cell r="D45" t="str">
            <v>Equipment</v>
          </cell>
          <cell r="E45" t="str">
            <v>High Efficiency Induction Cooktop</v>
          </cell>
          <cell r="F45" t="str">
            <v>One residential induction cooktop</v>
          </cell>
          <cell r="G45" t="str">
            <v>One standard residential electric cooktop</v>
          </cell>
          <cell r="H45" t="str">
            <v>Residential</v>
          </cell>
          <cell r="I45" t="str">
            <v>Turnover</v>
          </cell>
          <cell r="J45" t="str">
            <v>Single Family</v>
          </cell>
          <cell r="K45" t="str">
            <v>FL Zone 2</v>
          </cell>
          <cell r="L45" t="str">
            <v>Cooking</v>
          </cell>
          <cell r="M45" t="str">
            <v>Range</v>
          </cell>
          <cell r="N45" t="str">
            <v/>
          </cell>
          <cell r="O45" t="str">
            <v>Per Appliance</v>
          </cell>
          <cell r="P45">
            <v>0.77945133040000003</v>
          </cell>
          <cell r="Q45">
            <v>2836.62</v>
          </cell>
          <cell r="R45">
            <v>2302.6680000000001</v>
          </cell>
          <cell r="S45">
            <v>533.95199999999977</v>
          </cell>
          <cell r="T45">
            <v>0.18823529411764697</v>
          </cell>
          <cell r="U45">
            <v>10</v>
          </cell>
          <cell r="V45">
            <v>533.95199999999977</v>
          </cell>
          <cell r="W45">
            <v>0.21986905497220249</v>
          </cell>
          <cell r="X45">
            <v>3.6644842495367071E-2</v>
          </cell>
          <cell r="Y45">
            <v>4.1177681696520022E-4</v>
          </cell>
          <cell r="Z45">
            <v>6.862946949420001E-5</v>
          </cell>
        </row>
        <row r="46">
          <cell r="A46" t="str">
            <v>ET66</v>
          </cell>
          <cell r="B46" t="str">
            <v>XXXXXXXX</v>
          </cell>
          <cell r="C46" t="str">
            <v>Yes</v>
          </cell>
          <cell r="D46" t="str">
            <v>Equipment</v>
          </cell>
          <cell r="E46" t="str">
            <v>High Efficiency Induction Cooktop</v>
          </cell>
          <cell r="F46" t="str">
            <v>One residential induction cooktop</v>
          </cell>
          <cell r="G46" t="str">
            <v>One standard residential electric cooktop</v>
          </cell>
          <cell r="H46" t="str">
            <v>Residential</v>
          </cell>
          <cell r="I46" t="str">
            <v>Turnover</v>
          </cell>
          <cell r="J46" t="str">
            <v>Multi-Family</v>
          </cell>
          <cell r="K46" t="str">
            <v>FL Zone 2</v>
          </cell>
          <cell r="L46" t="str">
            <v>Cooking</v>
          </cell>
          <cell r="M46" t="str">
            <v>Range</v>
          </cell>
          <cell r="N46" t="str">
            <v/>
          </cell>
          <cell r="O46" t="str">
            <v>Per Appliance</v>
          </cell>
          <cell r="P46">
            <v>0.8</v>
          </cell>
          <cell r="Q46">
            <v>2836.62</v>
          </cell>
          <cell r="R46">
            <v>2302.6680000000001</v>
          </cell>
          <cell r="S46">
            <v>533.95199999999977</v>
          </cell>
          <cell r="T46">
            <v>0.18823529411764697</v>
          </cell>
          <cell r="U46">
            <v>10</v>
          </cell>
          <cell r="V46">
            <v>533.95199999999977</v>
          </cell>
          <cell r="W46">
            <v>0.21986905497220249</v>
          </cell>
          <cell r="X46">
            <v>3.6644842495367071E-2</v>
          </cell>
          <cell r="Y46">
            <v>4.1177681696520022E-4</v>
          </cell>
          <cell r="Z46">
            <v>6.862946949420001E-5</v>
          </cell>
        </row>
        <row r="47">
          <cell r="A47" t="str">
            <v>ET67</v>
          </cell>
          <cell r="B47" t="str">
            <v>XXXXXXXX</v>
          </cell>
          <cell r="C47" t="str">
            <v>Yes</v>
          </cell>
          <cell r="D47" t="str">
            <v>Equipment</v>
          </cell>
          <cell r="E47" t="str">
            <v>High Efficiency Induction Cooktop</v>
          </cell>
          <cell r="F47" t="str">
            <v>One residential induction cooktop</v>
          </cell>
          <cell r="G47" t="str">
            <v>One standard residential electric cooktop</v>
          </cell>
          <cell r="H47" t="str">
            <v>Residential</v>
          </cell>
          <cell r="I47" t="str">
            <v>Turnover</v>
          </cell>
          <cell r="J47" t="str">
            <v>Manufactured Home</v>
          </cell>
          <cell r="K47" t="str">
            <v>FL Zone 2</v>
          </cell>
          <cell r="L47" t="str">
            <v>Cooking</v>
          </cell>
          <cell r="M47" t="str">
            <v>Range</v>
          </cell>
          <cell r="N47" t="str">
            <v/>
          </cell>
          <cell r="O47" t="str">
            <v>Per Appliance</v>
          </cell>
          <cell r="P47">
            <v>0.8</v>
          </cell>
          <cell r="Q47">
            <v>2836.62</v>
          </cell>
          <cell r="R47">
            <v>2302.6680000000001</v>
          </cell>
          <cell r="S47">
            <v>533.95199999999977</v>
          </cell>
          <cell r="T47">
            <v>0.18823529411764697</v>
          </cell>
          <cell r="U47">
            <v>10</v>
          </cell>
          <cell r="V47">
            <v>533.95199999999977</v>
          </cell>
          <cell r="W47">
            <v>0.21986905497220249</v>
          </cell>
          <cell r="X47">
            <v>3.6644842495367071E-2</v>
          </cell>
          <cell r="Y47">
            <v>4.1177681696520022E-4</v>
          </cell>
          <cell r="Z47">
            <v>6.862946949420001E-5</v>
          </cell>
        </row>
        <row r="48">
          <cell r="A48" t="str">
            <v>EN71</v>
          </cell>
          <cell r="B48" t="str">
            <v>XXXXXXXX</v>
          </cell>
          <cell r="C48" t="str">
            <v>Yes</v>
          </cell>
          <cell r="D48" t="str">
            <v>Equipment</v>
          </cell>
          <cell r="E48" t="str">
            <v>High Efficiency Induction Cooktop</v>
          </cell>
          <cell r="F48" t="str">
            <v>One residential induction cooktop</v>
          </cell>
          <cell r="G48" t="str">
            <v>One standard residential electric cooktop</v>
          </cell>
          <cell r="H48" t="str">
            <v>Residential</v>
          </cell>
          <cell r="I48" t="str">
            <v>New</v>
          </cell>
          <cell r="J48" t="str">
            <v>Single Family</v>
          </cell>
          <cell r="K48" t="str">
            <v>FL Zone 2</v>
          </cell>
          <cell r="L48" t="str">
            <v>Cooking</v>
          </cell>
          <cell r="M48" t="str">
            <v>Range</v>
          </cell>
          <cell r="N48" t="str">
            <v/>
          </cell>
          <cell r="O48" t="str">
            <v>Per Appliance</v>
          </cell>
          <cell r="P48">
            <v>0.77945133040000003</v>
          </cell>
          <cell r="Q48">
            <v>2836.62</v>
          </cell>
          <cell r="R48">
            <v>2302.6680000000001</v>
          </cell>
          <cell r="S48">
            <v>533.95199999999977</v>
          </cell>
          <cell r="T48">
            <v>0.18823529411764697</v>
          </cell>
          <cell r="U48">
            <v>10</v>
          </cell>
          <cell r="V48">
            <v>533.95199999999977</v>
          </cell>
          <cell r="W48">
            <v>0.21986905497220249</v>
          </cell>
          <cell r="X48">
            <v>3.6644842495367071E-2</v>
          </cell>
          <cell r="Y48">
            <v>4.1177681696520022E-4</v>
          </cell>
          <cell r="Z48">
            <v>6.862946949420001E-5</v>
          </cell>
        </row>
        <row r="49">
          <cell r="A49" t="str">
            <v>EN72</v>
          </cell>
          <cell r="B49" t="str">
            <v>XXXXXXXX</v>
          </cell>
          <cell r="C49" t="str">
            <v>Yes</v>
          </cell>
          <cell r="D49" t="str">
            <v>Equipment</v>
          </cell>
          <cell r="E49" t="str">
            <v>High Efficiency Induction Cooktop</v>
          </cell>
          <cell r="F49" t="str">
            <v>One residential induction cooktop</v>
          </cell>
          <cell r="G49" t="str">
            <v>One standard residential electric cooktop</v>
          </cell>
          <cell r="H49" t="str">
            <v>Residential</v>
          </cell>
          <cell r="I49" t="str">
            <v>New</v>
          </cell>
          <cell r="J49" t="str">
            <v>Multi-Family</v>
          </cell>
          <cell r="K49" t="str">
            <v>FL Zone 2</v>
          </cell>
          <cell r="L49" t="str">
            <v>Cooking</v>
          </cell>
          <cell r="M49" t="str">
            <v>Range</v>
          </cell>
          <cell r="N49" t="str">
            <v/>
          </cell>
          <cell r="O49" t="str">
            <v>Per Appliance</v>
          </cell>
          <cell r="P49">
            <v>0.8</v>
          </cell>
          <cell r="Q49">
            <v>2836.62</v>
          </cell>
          <cell r="R49">
            <v>2302.6680000000001</v>
          </cell>
          <cell r="S49">
            <v>533.95199999999977</v>
          </cell>
          <cell r="T49">
            <v>0.18823529411764697</v>
          </cell>
          <cell r="U49">
            <v>10</v>
          </cell>
          <cell r="V49">
            <v>533.95199999999977</v>
          </cell>
          <cell r="W49">
            <v>0.21986905497220249</v>
          </cell>
          <cell r="X49">
            <v>3.6644842495367071E-2</v>
          </cell>
          <cell r="Y49">
            <v>4.1177681696520022E-4</v>
          </cell>
          <cell r="Z49">
            <v>6.862946949420001E-5</v>
          </cell>
        </row>
        <row r="50">
          <cell r="A50" t="str">
            <v>EN73</v>
          </cell>
          <cell r="B50" t="str">
            <v>XXXXXXXX</v>
          </cell>
          <cell r="C50" t="str">
            <v>Yes</v>
          </cell>
          <cell r="D50" t="str">
            <v>Equipment</v>
          </cell>
          <cell r="E50" t="str">
            <v>High Efficiency Induction Cooktop</v>
          </cell>
          <cell r="F50" t="str">
            <v>One residential induction cooktop</v>
          </cell>
          <cell r="G50" t="str">
            <v>One standard residential electric cooktop</v>
          </cell>
          <cell r="H50" t="str">
            <v>Residential</v>
          </cell>
          <cell r="I50" t="str">
            <v>New</v>
          </cell>
          <cell r="J50" t="str">
            <v>Manufactured Home</v>
          </cell>
          <cell r="K50" t="str">
            <v>FL Zone 2</v>
          </cell>
          <cell r="L50" t="str">
            <v>Cooking</v>
          </cell>
          <cell r="M50" t="str">
            <v>Range</v>
          </cell>
          <cell r="N50" t="str">
            <v/>
          </cell>
          <cell r="O50" t="str">
            <v>Per Appliance</v>
          </cell>
          <cell r="P50">
            <v>0.8</v>
          </cell>
          <cell r="Q50">
            <v>2836.62</v>
          </cell>
          <cell r="R50">
            <v>2302.6680000000001</v>
          </cell>
          <cell r="S50">
            <v>533.95199999999977</v>
          </cell>
          <cell r="T50">
            <v>0.18823529411764697</v>
          </cell>
          <cell r="U50">
            <v>10</v>
          </cell>
          <cell r="V50">
            <v>533.95199999999977</v>
          </cell>
          <cell r="W50">
            <v>0.21986905497220249</v>
          </cell>
          <cell r="X50">
            <v>3.6644842495367071E-2</v>
          </cell>
          <cell r="Y50">
            <v>4.1177681696520022E-4</v>
          </cell>
          <cell r="Z50">
            <v>6.862946949420001E-5</v>
          </cell>
        </row>
        <row r="51">
          <cell r="A51" t="str">
            <v>ET74</v>
          </cell>
          <cell r="B51" t="str">
            <v>XXXXXXXX</v>
          </cell>
          <cell r="C51" t="str">
            <v>Yes</v>
          </cell>
          <cell r="D51" t="str">
            <v>Equipment</v>
          </cell>
          <cell r="E51" t="str">
            <v>Heat Pump Water Heater</v>
          </cell>
          <cell r="F51" t="str">
            <v>Heat Pump Water Heater (EF=2.50)</v>
          </cell>
          <cell r="G51" t="str">
            <v>Code-Compliant 50 Gallon Electric Resistance Water Heater</v>
          </cell>
          <cell r="H51" t="str">
            <v>Residential</v>
          </cell>
          <cell r="I51" t="str">
            <v>Turnover</v>
          </cell>
          <cell r="J51" t="str">
            <v>Single Family</v>
          </cell>
          <cell r="K51" t="str">
            <v>FL Zone 2</v>
          </cell>
          <cell r="L51" t="str">
            <v>Domestic Hot Water</v>
          </cell>
          <cell r="M51" t="str">
            <v>Heat pump water heater</v>
          </cell>
          <cell r="N51" t="str">
            <v/>
          </cell>
          <cell r="O51" t="str">
            <v>Per Water Heater</v>
          </cell>
          <cell r="P51">
            <v>0.49</v>
          </cell>
          <cell r="Q51">
            <v>2495.4175219106755</v>
          </cell>
          <cell r="R51">
            <v>935.49896353298482</v>
          </cell>
          <cell r="S51">
            <v>1559.9185583776907</v>
          </cell>
          <cell r="T51">
            <v>0.62511325046050892</v>
          </cell>
          <cell r="U51">
            <v>10</v>
          </cell>
          <cell r="V51">
            <v>1559.9185583776907</v>
          </cell>
          <cell r="W51">
            <v>0.14043136133667217</v>
          </cell>
          <cell r="X51">
            <v>0.42974331018223122</v>
          </cell>
          <cell r="Y51">
            <v>9.0024803270960657E-5</v>
          </cell>
          <cell r="Z51">
            <v>2.7549086320837325E-4</v>
          </cell>
        </row>
        <row r="52">
          <cell r="A52" t="str">
            <v>ET75</v>
          </cell>
          <cell r="B52" t="str">
            <v>XXXXXXXX</v>
          </cell>
          <cell r="C52" t="str">
            <v>Yes</v>
          </cell>
          <cell r="D52" t="str">
            <v>Equipment</v>
          </cell>
          <cell r="E52" t="str">
            <v>Heat Pump Water Heater</v>
          </cell>
          <cell r="F52" t="str">
            <v>Heat Pump Water Heater (EF=2.50)</v>
          </cell>
          <cell r="G52" t="str">
            <v>Code-Compliant 50 Gallon Electric Resistance Water Heater</v>
          </cell>
          <cell r="H52" t="str">
            <v>Residential</v>
          </cell>
          <cell r="I52" t="str">
            <v>Turnover</v>
          </cell>
          <cell r="J52" t="str">
            <v>Multi-Family</v>
          </cell>
          <cell r="K52" t="str">
            <v>FL Zone 2</v>
          </cell>
          <cell r="L52" t="str">
            <v>Domestic Hot Water</v>
          </cell>
          <cell r="M52" t="str">
            <v>Heat pump water heater</v>
          </cell>
          <cell r="N52" t="str">
            <v/>
          </cell>
          <cell r="O52" t="str">
            <v>Per Water Heater</v>
          </cell>
          <cell r="P52">
            <v>0.49</v>
          </cell>
          <cell r="Q52">
            <v>1961.563082939525</v>
          </cell>
          <cell r="R52">
            <v>735.36400817986123</v>
          </cell>
          <cell r="S52">
            <v>1226.1990747596637</v>
          </cell>
          <cell r="T52">
            <v>0.62511325046050914</v>
          </cell>
          <cell r="U52">
            <v>10</v>
          </cell>
          <cell r="V52">
            <v>1226.1990747596637</v>
          </cell>
          <cell r="W52">
            <v>0.11038833047627271</v>
          </cell>
          <cell r="X52">
            <v>0.33780664157084839</v>
          </cell>
          <cell r="Y52">
            <v>9.0024803270960657E-5</v>
          </cell>
          <cell r="Z52">
            <v>2.7549086320837325E-4</v>
          </cell>
        </row>
        <row r="53">
          <cell r="A53" t="str">
            <v>ET76</v>
          </cell>
          <cell r="B53" t="str">
            <v>XXXXXXXX</v>
          </cell>
          <cell r="C53" t="str">
            <v>Yes</v>
          </cell>
          <cell r="D53" t="str">
            <v>Equipment</v>
          </cell>
          <cell r="E53" t="str">
            <v>Heat Pump Water Heater</v>
          </cell>
          <cell r="F53" t="str">
            <v>Heat Pump Water Heater (EF=2.50)</v>
          </cell>
          <cell r="G53" t="str">
            <v>Code-Compliant 50 Gallon Electric Resistance Water Heater</v>
          </cell>
          <cell r="H53" t="str">
            <v>Residential</v>
          </cell>
          <cell r="I53" t="str">
            <v>Turnover</v>
          </cell>
          <cell r="J53" t="str">
            <v>Manufactured Home</v>
          </cell>
          <cell r="K53" t="str">
            <v>FL Zone 2</v>
          </cell>
          <cell r="L53" t="str">
            <v>Domestic Hot Water</v>
          </cell>
          <cell r="M53" t="str">
            <v>Heat pump water heater</v>
          </cell>
          <cell r="N53" t="str">
            <v/>
          </cell>
          <cell r="O53" t="str">
            <v>Per Water Heater</v>
          </cell>
          <cell r="P53">
            <v>0.49</v>
          </cell>
          <cell r="Q53">
            <v>1945.9255655042241</v>
          </cell>
          <cell r="R53">
            <v>729.5017100976745</v>
          </cell>
          <cell r="S53">
            <v>1216.4238554065496</v>
          </cell>
          <cell r="T53">
            <v>0.62511325046050892</v>
          </cell>
          <cell r="U53">
            <v>10</v>
          </cell>
          <cell r="V53">
            <v>1216.4238554065496</v>
          </cell>
          <cell r="W53">
            <v>0.10950831827707812</v>
          </cell>
          <cell r="X53">
            <v>0.33511365795320774</v>
          </cell>
          <cell r="Y53">
            <v>9.0024803270960657E-5</v>
          </cell>
          <cell r="Z53">
            <v>2.7549086320837325E-4</v>
          </cell>
        </row>
        <row r="54">
          <cell r="A54" t="str">
            <v>EN80</v>
          </cell>
          <cell r="B54" t="str">
            <v>XXXXXXXX</v>
          </cell>
          <cell r="C54" t="str">
            <v>Yes</v>
          </cell>
          <cell r="D54" t="str">
            <v>Equipment</v>
          </cell>
          <cell r="E54" t="str">
            <v>Heat Pump Water Heater</v>
          </cell>
          <cell r="F54" t="str">
            <v>Heat Pump Water Heater (EF=2.50)</v>
          </cell>
          <cell r="G54" t="str">
            <v>Code-Compliant 50 Gallon Electric Resistance Water Heater</v>
          </cell>
          <cell r="H54" t="str">
            <v>Residential</v>
          </cell>
          <cell r="I54" t="str">
            <v>New</v>
          </cell>
          <cell r="J54" t="str">
            <v>Single Family</v>
          </cell>
          <cell r="K54" t="str">
            <v>FL Zone 2</v>
          </cell>
          <cell r="L54" t="str">
            <v>Domestic Hot Water</v>
          </cell>
          <cell r="M54" t="str">
            <v>Heat pump water heater</v>
          </cell>
          <cell r="N54" t="str">
            <v/>
          </cell>
          <cell r="O54" t="str">
            <v>Per Water Heater</v>
          </cell>
          <cell r="P54">
            <v>0.49</v>
          </cell>
          <cell r="Q54">
            <v>2495.4175219106755</v>
          </cell>
          <cell r="R54">
            <v>935.49896353298482</v>
          </cell>
          <cell r="S54">
            <v>1559.9185583776907</v>
          </cell>
          <cell r="T54">
            <v>0.62511325046050892</v>
          </cell>
          <cell r="U54">
            <v>10</v>
          </cell>
          <cell r="V54">
            <v>1559.9185583776907</v>
          </cell>
          <cell r="W54">
            <v>0.14043136133667217</v>
          </cell>
          <cell r="X54">
            <v>0.42974331018223122</v>
          </cell>
          <cell r="Y54">
            <v>9.0024803270960657E-5</v>
          </cell>
          <cell r="Z54">
            <v>2.7549086320837325E-4</v>
          </cell>
        </row>
        <row r="55">
          <cell r="A55" t="str">
            <v>EN81</v>
          </cell>
          <cell r="B55" t="str">
            <v>XXXXXXXX</v>
          </cell>
          <cell r="C55" t="str">
            <v>Yes</v>
          </cell>
          <cell r="D55" t="str">
            <v>Equipment</v>
          </cell>
          <cell r="E55" t="str">
            <v>Heat Pump Water Heater</v>
          </cell>
          <cell r="F55" t="str">
            <v>Heat Pump Water Heater (EF=2.50)</v>
          </cell>
          <cell r="G55" t="str">
            <v>Code-Compliant 50 Gallon Electric Resistance Water Heater</v>
          </cell>
          <cell r="H55" t="str">
            <v>Residential</v>
          </cell>
          <cell r="I55" t="str">
            <v>New</v>
          </cell>
          <cell r="J55" t="str">
            <v>Multi-Family</v>
          </cell>
          <cell r="K55" t="str">
            <v>FL Zone 2</v>
          </cell>
          <cell r="L55" t="str">
            <v>Domestic Hot Water</v>
          </cell>
          <cell r="M55" t="str">
            <v>Heat pump water heater</v>
          </cell>
          <cell r="N55" t="str">
            <v/>
          </cell>
          <cell r="O55" t="str">
            <v>Per Water Heater</v>
          </cell>
          <cell r="P55">
            <v>0.49</v>
          </cell>
          <cell r="Q55">
            <v>1961.563082939525</v>
          </cell>
          <cell r="R55">
            <v>735.36400817986123</v>
          </cell>
          <cell r="S55">
            <v>1226.1990747596637</v>
          </cell>
          <cell r="T55">
            <v>0.62511325046050914</v>
          </cell>
          <cell r="U55">
            <v>10</v>
          </cell>
          <cell r="V55">
            <v>1226.1990747596637</v>
          </cell>
          <cell r="W55">
            <v>0.11038833047627271</v>
          </cell>
          <cell r="X55">
            <v>0.33780664157084839</v>
          </cell>
          <cell r="Y55">
            <v>9.0024803270960657E-5</v>
          </cell>
          <cell r="Z55">
            <v>2.7549086320837325E-4</v>
          </cell>
        </row>
        <row r="56">
          <cell r="A56" t="str">
            <v>EN82</v>
          </cell>
          <cell r="B56" t="str">
            <v>XXXXXXXX</v>
          </cell>
          <cell r="C56" t="str">
            <v>Yes</v>
          </cell>
          <cell r="D56" t="str">
            <v>Equipment</v>
          </cell>
          <cell r="E56" t="str">
            <v>Heat Pump Water Heater</v>
          </cell>
          <cell r="F56" t="str">
            <v>Heat Pump Water Heater (EF=2.50)</v>
          </cell>
          <cell r="G56" t="str">
            <v>Code-Compliant 50 Gallon Electric Resistance Water Heater</v>
          </cell>
          <cell r="H56" t="str">
            <v>Residential</v>
          </cell>
          <cell r="I56" t="str">
            <v>New</v>
          </cell>
          <cell r="J56" t="str">
            <v>Manufactured Home</v>
          </cell>
          <cell r="K56" t="str">
            <v>FL Zone 2</v>
          </cell>
          <cell r="L56" t="str">
            <v>Domestic Hot Water</v>
          </cell>
          <cell r="M56" t="str">
            <v>Heat pump water heater</v>
          </cell>
          <cell r="N56" t="str">
            <v/>
          </cell>
          <cell r="O56" t="str">
            <v>Per Water Heater</v>
          </cell>
          <cell r="P56">
            <v>0.49</v>
          </cell>
          <cell r="Q56">
            <v>1945.9255655042241</v>
          </cell>
          <cell r="R56">
            <v>729.5017100976745</v>
          </cell>
          <cell r="S56">
            <v>1216.4238554065496</v>
          </cell>
          <cell r="T56">
            <v>0.62511325046050892</v>
          </cell>
          <cell r="U56">
            <v>10</v>
          </cell>
          <cell r="V56">
            <v>1216.4238554065496</v>
          </cell>
          <cell r="W56">
            <v>0.10950831827707812</v>
          </cell>
          <cell r="X56">
            <v>0.33511365795320774</v>
          </cell>
          <cell r="Y56">
            <v>9.0024803270960657E-5</v>
          </cell>
          <cell r="Z56">
            <v>2.7549086320837325E-4</v>
          </cell>
        </row>
        <row r="57">
          <cell r="A57" t="str">
            <v>ET83</v>
          </cell>
          <cell r="B57" t="str">
            <v>XXXXXXXX</v>
          </cell>
          <cell r="C57" t="str">
            <v>Yes</v>
          </cell>
          <cell r="D57" t="str">
            <v>Equipment</v>
          </cell>
          <cell r="E57" t="str">
            <v>Instantaneous Hot Water System</v>
          </cell>
          <cell r="F57" t="str">
            <v>Instantaneous Hot Water System</v>
          </cell>
          <cell r="G57" t="str">
            <v>Standard Efficiency Tank Water Heater</v>
          </cell>
          <cell r="H57" t="str">
            <v>Residential</v>
          </cell>
          <cell r="I57" t="str">
            <v>Turnover</v>
          </cell>
          <cell r="J57" t="str">
            <v>Single Family</v>
          </cell>
          <cell r="K57" t="str">
            <v>FL Zone 2</v>
          </cell>
          <cell r="L57" t="str">
            <v>Domestic Hot Water</v>
          </cell>
          <cell r="M57" t="str">
            <v>Point-of-use</v>
          </cell>
          <cell r="N57" t="str">
            <v/>
          </cell>
          <cell r="O57" t="str">
            <v>Per Water Heater</v>
          </cell>
          <cell r="P57">
            <v>0.999782952</v>
          </cell>
          <cell r="Q57">
            <v>2564.9648451640142</v>
          </cell>
          <cell r="R57">
            <v>2414.992921053914</v>
          </cell>
          <cell r="S57">
            <v>149.97192411009996</v>
          </cell>
          <cell r="T57">
            <v>5.846938775510202E-2</v>
          </cell>
          <cell r="U57">
            <v>20</v>
          </cell>
          <cell r="V57">
            <v>149.97192411009996</v>
          </cell>
          <cell r="W57">
            <v>-3.47430028390083E-3</v>
          </cell>
          <cell r="X57">
            <v>4.1304066413300498E-2</v>
          </cell>
          <cell r="Y57">
            <v>-2.3166337996372022E-5</v>
          </cell>
          <cell r="Z57">
            <v>2.754119923338294E-4</v>
          </cell>
        </row>
        <row r="58">
          <cell r="A58" t="str">
            <v>ET84</v>
          </cell>
          <cell r="B58" t="str">
            <v>XXXXXXXX</v>
          </cell>
          <cell r="C58" t="str">
            <v>Yes</v>
          </cell>
          <cell r="D58" t="str">
            <v>Equipment</v>
          </cell>
          <cell r="E58" t="str">
            <v>Instantaneous Hot Water System</v>
          </cell>
          <cell r="F58" t="str">
            <v>Instantaneous Hot Water System</v>
          </cell>
          <cell r="G58" t="str">
            <v>Standard Efficiency Tank Water Heater</v>
          </cell>
          <cell r="H58" t="str">
            <v>Residential</v>
          </cell>
          <cell r="I58" t="str">
            <v>Turnover</v>
          </cell>
          <cell r="J58" t="str">
            <v>Multi-Family</v>
          </cell>
          <cell r="K58" t="str">
            <v>FL Zone 2</v>
          </cell>
          <cell r="L58" t="str">
            <v>Domestic Hot Water</v>
          </cell>
          <cell r="M58" t="str">
            <v>Point-of-use</v>
          </cell>
          <cell r="N58" t="str">
            <v/>
          </cell>
          <cell r="O58" t="str">
            <v>Per Water Heater</v>
          </cell>
          <cell r="P58">
            <v>0.99968219400000002</v>
          </cell>
          <cell r="Q58">
            <v>2016.2318750807935</v>
          </cell>
          <cell r="R58">
            <v>1898.3440317724983</v>
          </cell>
          <cell r="S58">
            <v>117.88784330829533</v>
          </cell>
          <cell r="T58">
            <v>5.846938775510202E-2</v>
          </cell>
          <cell r="U58">
            <v>20</v>
          </cell>
          <cell r="V58">
            <v>117.88784330829533</v>
          </cell>
          <cell r="W58">
            <v>-2.7310296237433133E-3</v>
          </cell>
          <cell r="X58">
            <v>3.2467725797475915E-2</v>
          </cell>
          <cell r="Y58">
            <v>-2.3166337996372022E-5</v>
          </cell>
          <cell r="Z58">
            <v>2.754119923338294E-4</v>
          </cell>
        </row>
        <row r="59">
          <cell r="A59" t="str">
            <v>ET85</v>
          </cell>
          <cell r="B59" t="str">
            <v>XXXXXXXX</v>
          </cell>
          <cell r="C59" t="str">
            <v>Yes</v>
          </cell>
          <cell r="D59" t="str">
            <v>Equipment</v>
          </cell>
          <cell r="E59" t="str">
            <v>Instantaneous Hot Water System</v>
          </cell>
          <cell r="F59" t="str">
            <v>Instantaneous Hot Water System</v>
          </cell>
          <cell r="G59" t="str">
            <v>Standard Efficiency Tank Water Heater</v>
          </cell>
          <cell r="H59" t="str">
            <v>Residential</v>
          </cell>
          <cell r="I59" t="str">
            <v>Turnover</v>
          </cell>
          <cell r="J59" t="str">
            <v>Manufactured Home</v>
          </cell>
          <cell r="K59" t="str">
            <v>FL Zone 2</v>
          </cell>
          <cell r="L59" t="str">
            <v>Domestic Hot Water</v>
          </cell>
          <cell r="M59" t="str">
            <v>Point-of-use</v>
          </cell>
          <cell r="N59" t="str">
            <v/>
          </cell>
          <cell r="O59" t="str">
            <v>Per Water Heater</v>
          </cell>
          <cell r="P59">
            <v>0.99955161999999997</v>
          </cell>
          <cell r="Q59">
            <v>2000.1585398032257</v>
          </cell>
          <cell r="R59">
            <v>1883.2104945677922</v>
          </cell>
          <cell r="S59">
            <v>116.94804523543347</v>
          </cell>
          <cell r="T59">
            <v>5.846938775510202E-2</v>
          </cell>
          <cell r="U59">
            <v>20</v>
          </cell>
          <cell r="V59">
            <v>116.94804523543347</v>
          </cell>
          <cell r="W59">
            <v>-2.7092579439390563E-3</v>
          </cell>
          <cell r="X59">
            <v>3.2208894137837535E-2</v>
          </cell>
          <cell r="Y59">
            <v>-2.3166337996372022E-5</v>
          </cell>
          <cell r="Z59">
            <v>2.754119923338294E-4</v>
          </cell>
        </row>
        <row r="60">
          <cell r="A60" t="str">
            <v>EN89</v>
          </cell>
          <cell r="B60" t="str">
            <v>XXXXXXXX</v>
          </cell>
          <cell r="C60" t="str">
            <v>Yes</v>
          </cell>
          <cell r="D60" t="str">
            <v>Equipment</v>
          </cell>
          <cell r="E60" t="str">
            <v>Instantaneous Hot Water System</v>
          </cell>
          <cell r="F60" t="str">
            <v>Instantaneous Hot Water System</v>
          </cell>
          <cell r="G60" t="str">
            <v>Standard Efficiency Tank Water Heater</v>
          </cell>
          <cell r="H60" t="str">
            <v>Residential</v>
          </cell>
          <cell r="I60" t="str">
            <v>New</v>
          </cell>
          <cell r="J60" t="str">
            <v>Single Family</v>
          </cell>
          <cell r="K60" t="str">
            <v>FL Zone 2</v>
          </cell>
          <cell r="L60" t="str">
            <v>Domestic Hot Water</v>
          </cell>
          <cell r="M60" t="str">
            <v>Point-of-use</v>
          </cell>
          <cell r="N60" t="str">
            <v/>
          </cell>
          <cell r="O60" t="str">
            <v>Per Water Heater</v>
          </cell>
          <cell r="P60">
            <v>0.999782952</v>
          </cell>
          <cell r="Q60">
            <v>2564.9648451640142</v>
          </cell>
          <cell r="R60">
            <v>2414.992921053914</v>
          </cell>
          <cell r="S60">
            <v>149.97192411009996</v>
          </cell>
          <cell r="T60">
            <v>5.846938775510202E-2</v>
          </cell>
          <cell r="U60">
            <v>20</v>
          </cell>
          <cell r="V60">
            <v>149.97192411009996</v>
          </cell>
          <cell r="W60">
            <v>-3.47430028390083E-3</v>
          </cell>
          <cell r="X60">
            <v>4.1304066413300498E-2</v>
          </cell>
          <cell r="Y60">
            <v>-2.3166337996372022E-5</v>
          </cell>
          <cell r="Z60">
            <v>2.754119923338294E-4</v>
          </cell>
        </row>
        <row r="61">
          <cell r="A61" t="str">
            <v>EN90</v>
          </cell>
          <cell r="B61" t="str">
            <v>XXXXXXXX</v>
          </cell>
          <cell r="C61" t="str">
            <v>Yes</v>
          </cell>
          <cell r="D61" t="str">
            <v>Equipment</v>
          </cell>
          <cell r="E61" t="str">
            <v>Instantaneous Hot Water System</v>
          </cell>
          <cell r="F61" t="str">
            <v>Instantaneous Hot Water System</v>
          </cell>
          <cell r="G61" t="str">
            <v>Standard Efficiency Tank Water Heater</v>
          </cell>
          <cell r="H61" t="str">
            <v>Residential</v>
          </cell>
          <cell r="I61" t="str">
            <v>New</v>
          </cell>
          <cell r="J61" t="str">
            <v>Multi-Family</v>
          </cell>
          <cell r="K61" t="str">
            <v>FL Zone 2</v>
          </cell>
          <cell r="L61" t="str">
            <v>Domestic Hot Water</v>
          </cell>
          <cell r="M61" t="str">
            <v>Point-of-use</v>
          </cell>
          <cell r="N61" t="str">
            <v/>
          </cell>
          <cell r="O61" t="str">
            <v>Per Water Heater</v>
          </cell>
          <cell r="P61">
            <v>0.99968219400000002</v>
          </cell>
          <cell r="Q61">
            <v>2016.2318750807935</v>
          </cell>
          <cell r="R61">
            <v>1898.3440317724983</v>
          </cell>
          <cell r="S61">
            <v>117.88784330829533</v>
          </cell>
          <cell r="T61">
            <v>5.846938775510202E-2</v>
          </cell>
          <cell r="U61">
            <v>20</v>
          </cell>
          <cell r="V61">
            <v>117.88784330829533</v>
          </cell>
          <cell r="W61">
            <v>-2.7310296237433133E-3</v>
          </cell>
          <cell r="X61">
            <v>3.2467725797475915E-2</v>
          </cell>
          <cell r="Y61">
            <v>-2.3166337996372022E-5</v>
          </cell>
          <cell r="Z61">
            <v>2.754119923338294E-4</v>
          </cell>
        </row>
        <row r="62">
          <cell r="A62" t="str">
            <v>EN91</v>
          </cell>
          <cell r="B62" t="str">
            <v>XXXXXXXX</v>
          </cell>
          <cell r="C62" t="str">
            <v>Yes</v>
          </cell>
          <cell r="D62" t="str">
            <v>Equipment</v>
          </cell>
          <cell r="E62" t="str">
            <v>Instantaneous Hot Water System</v>
          </cell>
          <cell r="F62" t="str">
            <v>Instantaneous Hot Water System</v>
          </cell>
          <cell r="G62" t="str">
            <v>Standard Efficiency Tank Water Heater</v>
          </cell>
          <cell r="H62" t="str">
            <v>Residential</v>
          </cell>
          <cell r="I62" t="str">
            <v>New</v>
          </cell>
          <cell r="J62" t="str">
            <v>Manufactured Home</v>
          </cell>
          <cell r="K62" t="str">
            <v>FL Zone 2</v>
          </cell>
          <cell r="L62" t="str">
            <v>Domestic Hot Water</v>
          </cell>
          <cell r="M62" t="str">
            <v>Point-of-use</v>
          </cell>
          <cell r="N62" t="str">
            <v/>
          </cell>
          <cell r="O62" t="str">
            <v>Per Water Heater</v>
          </cell>
          <cell r="P62">
            <v>0.99955161999999997</v>
          </cell>
          <cell r="Q62">
            <v>2000.1585398032257</v>
          </cell>
          <cell r="R62">
            <v>1883.2104945677922</v>
          </cell>
          <cell r="S62">
            <v>116.94804523543347</v>
          </cell>
          <cell r="T62">
            <v>5.846938775510202E-2</v>
          </cell>
          <cell r="U62">
            <v>20</v>
          </cell>
          <cell r="V62">
            <v>116.94804523543347</v>
          </cell>
          <cell r="W62">
            <v>-2.7092579439390563E-3</v>
          </cell>
          <cell r="X62">
            <v>3.2208894137837535E-2</v>
          </cell>
          <cell r="Y62">
            <v>-2.3166337996372022E-5</v>
          </cell>
          <cell r="Z62">
            <v>2.754119923338294E-4</v>
          </cell>
        </row>
        <row r="63">
          <cell r="A63" t="str">
            <v>ET92</v>
          </cell>
          <cell r="B63" t="str">
            <v>XXXXXXXX</v>
          </cell>
          <cell r="C63" t="str">
            <v>Yes</v>
          </cell>
          <cell r="D63" t="str">
            <v>Equipment</v>
          </cell>
          <cell r="E63" t="str">
            <v>Solar Water Heater</v>
          </cell>
          <cell r="F63" t="str">
            <v>Solar Powered 50 Gallon Electric Resistance Water Heater (EF = 1.84)</v>
          </cell>
          <cell r="G63" t="str">
            <v>Code-Compliant 50 Gallon Electric Resistance Water Heater</v>
          </cell>
          <cell r="H63" t="str">
            <v>Residential</v>
          </cell>
          <cell r="I63" t="str">
            <v>Turnover</v>
          </cell>
          <cell r="J63" t="str">
            <v>Single Family</v>
          </cell>
          <cell r="K63" t="str">
            <v>FL Zone 2</v>
          </cell>
          <cell r="L63" t="str">
            <v>Domestic Hot Water</v>
          </cell>
          <cell r="M63" t="str">
            <v>Solar</v>
          </cell>
          <cell r="N63" t="str">
            <v/>
          </cell>
          <cell r="O63" t="str">
            <v>Per Water Heater</v>
          </cell>
          <cell r="P63">
            <v>0.21559999999999999</v>
          </cell>
          <cell r="Q63">
            <v>2495.4175219106755</v>
          </cell>
          <cell r="R63">
            <v>582.2640884458242</v>
          </cell>
          <cell r="S63">
            <v>1913.1534334648513</v>
          </cell>
          <cell r="T63">
            <v>0.76666666666666672</v>
          </cell>
          <cell r="U63">
            <v>15</v>
          </cell>
          <cell r="V63">
            <v>1913.1534334648513</v>
          </cell>
          <cell r="W63">
            <v>0.14299276308173736</v>
          </cell>
          <cell r="X63">
            <v>2.007534981262785E-2</v>
          </cell>
          <cell r="Y63">
            <v>7.4741921155151527E-5</v>
          </cell>
          <cell r="Z63">
            <v>1.0493329735853973E-5</v>
          </cell>
        </row>
        <row r="64">
          <cell r="A64" t="str">
            <v>ET93</v>
          </cell>
          <cell r="B64" t="str">
            <v>XXXXXXXX</v>
          </cell>
          <cell r="C64" t="str">
            <v>Yes</v>
          </cell>
          <cell r="D64" t="str">
            <v>Equipment</v>
          </cell>
          <cell r="E64" t="str">
            <v>Solar Water Heater</v>
          </cell>
          <cell r="F64" t="str">
            <v>Solar Powered 50 Gallon Electric Resistance Water Heater (EF = 1.84)</v>
          </cell>
          <cell r="G64" t="str">
            <v>Code-Compliant 50 Gallon Electric Resistance Water Heater</v>
          </cell>
          <cell r="H64" t="str">
            <v>Residential</v>
          </cell>
          <cell r="I64" t="str">
            <v>Turnover</v>
          </cell>
          <cell r="J64" t="str">
            <v>Multi-Family</v>
          </cell>
          <cell r="K64" t="str">
            <v>FL Zone 2</v>
          </cell>
          <cell r="L64" t="str">
            <v>Domestic Hot Water</v>
          </cell>
          <cell r="M64" t="str">
            <v>Solar</v>
          </cell>
          <cell r="N64" t="str">
            <v/>
          </cell>
          <cell r="O64" t="str">
            <v>Per Water Heater</v>
          </cell>
          <cell r="P64">
            <v>0.10779999999999999</v>
          </cell>
          <cell r="Q64">
            <v>1961.563082939525</v>
          </cell>
          <cell r="R64">
            <v>457.69805268588902</v>
          </cell>
          <cell r="S64">
            <v>1503.865030253636</v>
          </cell>
          <cell r="T64">
            <v>0.76666666666666672</v>
          </cell>
          <cell r="U64">
            <v>15</v>
          </cell>
          <cell r="V64">
            <v>1503.865030253636</v>
          </cell>
          <cell r="W64">
            <v>0.11240176151920682</v>
          </cell>
          <cell r="X64">
            <v>1.5780551640671412E-2</v>
          </cell>
          <cell r="Y64">
            <v>7.4741921155151527E-5</v>
          </cell>
          <cell r="Z64">
            <v>1.0493329735853972E-5</v>
          </cell>
        </row>
        <row r="65">
          <cell r="A65" t="str">
            <v>ET94</v>
          </cell>
          <cell r="B65" t="str">
            <v>XXXXXXXX</v>
          </cell>
          <cell r="C65" t="str">
            <v>Yes</v>
          </cell>
          <cell r="D65" t="str">
            <v>Equipment</v>
          </cell>
          <cell r="E65" t="str">
            <v>Solar Water Heater</v>
          </cell>
          <cell r="F65" t="str">
            <v>Solar Powered 50 Gallon Electric Resistance Water Heater (EF = 1.84)</v>
          </cell>
          <cell r="G65" t="str">
            <v>Code-Compliant 50 Gallon Electric Resistance Water Heater</v>
          </cell>
          <cell r="H65" t="str">
            <v>Residential</v>
          </cell>
          <cell r="I65" t="str">
            <v>Turnover</v>
          </cell>
          <cell r="J65" t="str">
            <v>Manufactured Home</v>
          </cell>
          <cell r="K65" t="str">
            <v>FL Zone 2</v>
          </cell>
          <cell r="L65" t="str">
            <v>Domestic Hot Water</v>
          </cell>
          <cell r="M65" t="str">
            <v>Solar</v>
          </cell>
          <cell r="N65" t="str">
            <v/>
          </cell>
          <cell r="O65" t="str">
            <v>Per Water Heater</v>
          </cell>
          <cell r="P65">
            <v>0.21559999999999999</v>
          </cell>
          <cell r="Q65">
            <v>1945.9255655042241</v>
          </cell>
          <cell r="R65">
            <v>454.04929861765231</v>
          </cell>
          <cell r="S65">
            <v>1491.8762668865718</v>
          </cell>
          <cell r="T65">
            <v>0.76666666666666661</v>
          </cell>
          <cell r="U65">
            <v>15</v>
          </cell>
          <cell r="V65">
            <v>1491.8762668865718</v>
          </cell>
          <cell r="W65">
            <v>0.11150569831287795</v>
          </cell>
          <cell r="X65">
            <v>1.5654749593535681E-2</v>
          </cell>
          <cell r="Y65">
            <v>7.4741921155151527E-5</v>
          </cell>
          <cell r="Z65">
            <v>1.0493329735853973E-5</v>
          </cell>
        </row>
        <row r="66">
          <cell r="A66" t="str">
            <v>EN98</v>
          </cell>
          <cell r="B66" t="str">
            <v>XXXXXXXX</v>
          </cell>
          <cell r="C66" t="str">
            <v>Yes</v>
          </cell>
          <cell r="D66" t="str">
            <v>Equipment</v>
          </cell>
          <cell r="E66" t="str">
            <v>Solar Water Heater</v>
          </cell>
          <cell r="F66" t="str">
            <v>Solar Powered 50 Gallon Electric Resistance Water Heater (EF = 1.84)</v>
          </cell>
          <cell r="G66" t="str">
            <v>Code-Compliant 50 Gallon Electric Resistance Water Heater</v>
          </cell>
          <cell r="H66" t="str">
            <v>Residential</v>
          </cell>
          <cell r="I66" t="str">
            <v>New</v>
          </cell>
          <cell r="J66" t="str">
            <v>Single Family</v>
          </cell>
          <cell r="K66" t="str">
            <v>FL Zone 2</v>
          </cell>
          <cell r="L66" t="str">
            <v>Domestic Hot Water</v>
          </cell>
          <cell r="M66" t="str">
            <v>Solar</v>
          </cell>
          <cell r="N66" t="str">
            <v/>
          </cell>
          <cell r="O66" t="str">
            <v>Per Water Heater</v>
          </cell>
          <cell r="P66">
            <v>0.21559999999999999</v>
          </cell>
          <cell r="Q66">
            <v>2495.4175219106755</v>
          </cell>
          <cell r="R66">
            <v>582.2640884458242</v>
          </cell>
          <cell r="S66">
            <v>1913.1534334648513</v>
          </cell>
          <cell r="T66">
            <v>0.76666666666666672</v>
          </cell>
          <cell r="U66">
            <v>15</v>
          </cell>
          <cell r="V66">
            <v>1913.1534334648513</v>
          </cell>
          <cell r="W66">
            <v>0.14299276308173736</v>
          </cell>
          <cell r="X66">
            <v>2.007534981262785E-2</v>
          </cell>
          <cell r="Y66">
            <v>7.4741921155151527E-5</v>
          </cell>
          <cell r="Z66">
            <v>1.0493329735853973E-5</v>
          </cell>
        </row>
        <row r="67">
          <cell r="A67" t="str">
            <v>EN99</v>
          </cell>
          <cell r="B67" t="str">
            <v>XXXXXXXX</v>
          </cell>
          <cell r="C67" t="str">
            <v>Yes</v>
          </cell>
          <cell r="D67" t="str">
            <v>Equipment</v>
          </cell>
          <cell r="E67" t="str">
            <v>Solar Water Heater</v>
          </cell>
          <cell r="F67" t="str">
            <v>Solar Powered 50 Gallon Electric Resistance Water Heater (EF = 1.84)</v>
          </cell>
          <cell r="G67" t="str">
            <v>Code-Compliant 50 Gallon Electric Resistance Water Heater</v>
          </cell>
          <cell r="H67" t="str">
            <v>Residential</v>
          </cell>
          <cell r="I67" t="str">
            <v>New</v>
          </cell>
          <cell r="J67" t="str">
            <v>Multi-Family</v>
          </cell>
          <cell r="K67" t="str">
            <v>FL Zone 2</v>
          </cell>
          <cell r="L67" t="str">
            <v>Domestic Hot Water</v>
          </cell>
          <cell r="M67" t="str">
            <v>Solar</v>
          </cell>
          <cell r="N67" t="str">
            <v/>
          </cell>
          <cell r="O67" t="str">
            <v>Per Water Heater</v>
          </cell>
          <cell r="P67">
            <v>0.10779999999999999</v>
          </cell>
          <cell r="Q67">
            <v>1961.563082939525</v>
          </cell>
          <cell r="R67">
            <v>457.69805268588902</v>
          </cell>
          <cell r="S67">
            <v>1503.865030253636</v>
          </cell>
          <cell r="T67">
            <v>0.76666666666666672</v>
          </cell>
          <cell r="U67">
            <v>15</v>
          </cell>
          <cell r="V67">
            <v>1503.865030253636</v>
          </cell>
          <cell r="W67">
            <v>0.11240176151920682</v>
          </cell>
          <cell r="X67">
            <v>1.5780551640671412E-2</v>
          </cell>
          <cell r="Y67">
            <v>7.4741921155151527E-5</v>
          </cell>
          <cell r="Z67">
            <v>1.0493329735853972E-5</v>
          </cell>
        </row>
        <row r="68">
          <cell r="A68" t="str">
            <v>EN100</v>
          </cell>
          <cell r="B68" t="str">
            <v>XXXXXXXX</v>
          </cell>
          <cell r="C68" t="str">
            <v>Yes</v>
          </cell>
          <cell r="D68" t="str">
            <v>Equipment</v>
          </cell>
          <cell r="E68" t="str">
            <v>Solar Water Heater</v>
          </cell>
          <cell r="F68" t="str">
            <v>Solar Powered 50 Gallon Electric Resistance Water Heater (EF = 1.84)</v>
          </cell>
          <cell r="G68" t="str">
            <v>Code-Compliant 50 Gallon Electric Resistance Water Heater</v>
          </cell>
          <cell r="H68" t="str">
            <v>Residential</v>
          </cell>
          <cell r="I68" t="str">
            <v>New</v>
          </cell>
          <cell r="J68" t="str">
            <v>Manufactured Home</v>
          </cell>
          <cell r="K68" t="str">
            <v>FL Zone 2</v>
          </cell>
          <cell r="L68" t="str">
            <v>Domestic Hot Water</v>
          </cell>
          <cell r="M68" t="str">
            <v>Solar</v>
          </cell>
          <cell r="N68" t="str">
            <v/>
          </cell>
          <cell r="O68" t="str">
            <v>Per Water Heater</v>
          </cell>
          <cell r="P68">
            <v>0.21559999999999999</v>
          </cell>
          <cell r="Q68">
            <v>1945.9255655042241</v>
          </cell>
          <cell r="R68">
            <v>454.04929861765231</v>
          </cell>
          <cell r="S68">
            <v>1491.8762668865718</v>
          </cell>
          <cell r="T68">
            <v>0.76666666666666661</v>
          </cell>
          <cell r="U68">
            <v>15</v>
          </cell>
          <cell r="V68">
            <v>1491.8762668865718</v>
          </cell>
          <cell r="W68">
            <v>0.11150569831287795</v>
          </cell>
          <cell r="X68">
            <v>1.5654749593535681E-2</v>
          </cell>
          <cell r="Y68">
            <v>7.4741921155151527E-5</v>
          </cell>
          <cell r="Z68">
            <v>1.0493329735853973E-5</v>
          </cell>
        </row>
        <row r="69">
          <cell r="A69" t="str">
            <v>ET101</v>
          </cell>
          <cell r="B69" t="str">
            <v>XXXXXXXX</v>
          </cell>
          <cell r="C69" t="str">
            <v>Yes</v>
          </cell>
          <cell r="D69" t="str">
            <v>Equipment</v>
          </cell>
          <cell r="E69" t="str">
            <v>Energy Star Air Purifier</v>
          </cell>
          <cell r="F69" t="str">
            <v>One 120 CFM Air Purifier meeting ENERGY STAR® 1.2 Standards</v>
          </cell>
          <cell r="G69" t="str">
            <v>One Standard 120 CFM Air Purifier</v>
          </cell>
          <cell r="H69" t="str">
            <v>Residential</v>
          </cell>
          <cell r="I69" t="str">
            <v>Turnover</v>
          </cell>
          <cell r="J69" t="str">
            <v>Single Family</v>
          </cell>
          <cell r="K69" t="str">
            <v>FL Zone 2</v>
          </cell>
          <cell r="L69" t="str">
            <v>Electronics</v>
          </cell>
          <cell r="M69" t="str">
            <v>Air quality</v>
          </cell>
          <cell r="N69" t="str">
            <v/>
          </cell>
          <cell r="O69" t="str">
            <v>Per Air Cleaner</v>
          </cell>
          <cell r="P69">
            <v>0.61</v>
          </cell>
          <cell r="Q69">
            <v>1072</v>
          </cell>
          <cell r="R69">
            <v>430.03636363636372</v>
          </cell>
          <cell r="S69">
            <v>641.96363636363628</v>
          </cell>
          <cell r="T69">
            <v>0.59884667571234729</v>
          </cell>
          <cell r="U69">
            <v>9</v>
          </cell>
          <cell r="V69">
            <v>641.96363636363628</v>
          </cell>
          <cell r="W69">
            <v>8.5069227786946353E-2</v>
          </cell>
          <cell r="X69">
            <v>6.1385367560433217E-2</v>
          </cell>
          <cell r="Y69">
            <v>1.3251409109216183E-4</v>
          </cell>
          <cell r="Z69">
            <v>9.5621253421995789E-5</v>
          </cell>
        </row>
        <row r="70">
          <cell r="A70" t="str">
            <v>ET102</v>
          </cell>
          <cell r="B70" t="str">
            <v>XXXXXXXX</v>
          </cell>
          <cell r="C70" t="str">
            <v>Yes</v>
          </cell>
          <cell r="D70" t="str">
            <v>Equipment</v>
          </cell>
          <cell r="E70" t="str">
            <v>Energy Star Air Purifier</v>
          </cell>
          <cell r="F70" t="str">
            <v>One 120 CFM Air Purifier meeting ENERGY STAR® 1.2 Standards</v>
          </cell>
          <cell r="G70" t="str">
            <v>One Standard 120 CFM Air Purifier</v>
          </cell>
          <cell r="H70" t="str">
            <v>Residential</v>
          </cell>
          <cell r="I70" t="str">
            <v>Turnover</v>
          </cell>
          <cell r="J70" t="str">
            <v>Multi-Family</v>
          </cell>
          <cell r="K70" t="str">
            <v>FL Zone 2</v>
          </cell>
          <cell r="L70" t="str">
            <v>Electronics</v>
          </cell>
          <cell r="M70" t="str">
            <v>Air quality</v>
          </cell>
          <cell r="N70" t="str">
            <v/>
          </cell>
          <cell r="O70" t="str">
            <v>Per Air Cleaner</v>
          </cell>
          <cell r="P70">
            <v>0.61</v>
          </cell>
          <cell r="Q70">
            <v>1072</v>
          </cell>
          <cell r="R70">
            <v>430.03636363636372</v>
          </cell>
          <cell r="S70">
            <v>641.96363636363628</v>
          </cell>
          <cell r="T70">
            <v>0.59884667571234729</v>
          </cell>
          <cell r="U70">
            <v>9</v>
          </cell>
          <cell r="V70">
            <v>641.96363636363628</v>
          </cell>
          <cell r="W70">
            <v>8.5069227786946353E-2</v>
          </cell>
          <cell r="X70">
            <v>6.1385367560433217E-2</v>
          </cell>
          <cell r="Y70">
            <v>1.3251409109216183E-4</v>
          </cell>
          <cell r="Z70">
            <v>9.5621253421995789E-5</v>
          </cell>
        </row>
        <row r="71">
          <cell r="A71" t="str">
            <v>ET103</v>
          </cell>
          <cell r="B71" t="str">
            <v>XXXXXXXX</v>
          </cell>
          <cell r="C71" t="str">
            <v>Yes</v>
          </cell>
          <cell r="D71" t="str">
            <v>Equipment</v>
          </cell>
          <cell r="E71" t="str">
            <v>Energy Star Air Purifier</v>
          </cell>
          <cell r="F71" t="str">
            <v>One 120 CFM Air Purifier meeting ENERGY STAR® 1.2 Standards</v>
          </cell>
          <cell r="G71" t="str">
            <v>One Standard 120 CFM Air Purifier</v>
          </cell>
          <cell r="H71" t="str">
            <v>Residential</v>
          </cell>
          <cell r="I71" t="str">
            <v>Turnover</v>
          </cell>
          <cell r="J71" t="str">
            <v>Manufactured Home</v>
          </cell>
          <cell r="K71" t="str">
            <v>FL Zone 2</v>
          </cell>
          <cell r="L71" t="str">
            <v>Electronics</v>
          </cell>
          <cell r="M71" t="str">
            <v>Air quality</v>
          </cell>
          <cell r="N71" t="str">
            <v/>
          </cell>
          <cell r="O71" t="str">
            <v>Per Air Cleaner</v>
          </cell>
          <cell r="P71">
            <v>0.61</v>
          </cell>
          <cell r="Q71">
            <v>1072</v>
          </cell>
          <cell r="R71">
            <v>430.03636363636372</v>
          </cell>
          <cell r="S71">
            <v>641.96363636363628</v>
          </cell>
          <cell r="T71">
            <v>0.59884667571234729</v>
          </cell>
          <cell r="U71">
            <v>9</v>
          </cell>
          <cell r="V71">
            <v>641.96363636363628</v>
          </cell>
          <cell r="W71">
            <v>8.5069227786946353E-2</v>
          </cell>
          <cell r="X71">
            <v>6.1385367560433217E-2</v>
          </cell>
          <cell r="Y71">
            <v>1.3251409109216183E-4</v>
          </cell>
          <cell r="Z71">
            <v>9.5621253421995789E-5</v>
          </cell>
        </row>
        <row r="72">
          <cell r="A72" t="str">
            <v>EN107</v>
          </cell>
          <cell r="B72" t="str">
            <v>XXXXXXXX</v>
          </cell>
          <cell r="C72" t="str">
            <v>Yes</v>
          </cell>
          <cell r="D72" t="str">
            <v>Equipment</v>
          </cell>
          <cell r="E72" t="str">
            <v>Energy Star Air Purifier</v>
          </cell>
          <cell r="F72" t="str">
            <v>One 120 CFM Air Purifier meeting ENERGY STAR® 1.2 Standards</v>
          </cell>
          <cell r="G72" t="str">
            <v>One Standard 120 CFM Air Purifier</v>
          </cell>
          <cell r="H72" t="str">
            <v>Residential</v>
          </cell>
          <cell r="I72" t="str">
            <v>New</v>
          </cell>
          <cell r="J72" t="str">
            <v>Single Family</v>
          </cell>
          <cell r="K72" t="str">
            <v>FL Zone 2</v>
          </cell>
          <cell r="L72" t="str">
            <v>Electronics</v>
          </cell>
          <cell r="M72" t="str">
            <v>Air quality</v>
          </cell>
          <cell r="N72" t="str">
            <v/>
          </cell>
          <cell r="O72" t="str">
            <v>Per Air Cleaner</v>
          </cell>
          <cell r="P72">
            <v>0.61</v>
          </cell>
          <cell r="Q72">
            <v>1072</v>
          </cell>
          <cell r="R72">
            <v>430.03636363636372</v>
          </cell>
          <cell r="S72">
            <v>641.96363636363628</v>
          </cell>
          <cell r="T72">
            <v>0.59884667571234729</v>
          </cell>
          <cell r="U72">
            <v>9</v>
          </cell>
          <cell r="V72">
            <v>641.96363636363628</v>
          </cell>
          <cell r="W72">
            <v>8.5069227786946353E-2</v>
          </cell>
          <cell r="X72">
            <v>6.1385367560433217E-2</v>
          </cell>
          <cell r="Y72">
            <v>1.3251409109216183E-4</v>
          </cell>
          <cell r="Z72">
            <v>9.5621253421995789E-5</v>
          </cell>
        </row>
        <row r="73">
          <cell r="A73" t="str">
            <v>EN108</v>
          </cell>
          <cell r="B73" t="str">
            <v>XXXXXXXX</v>
          </cell>
          <cell r="C73" t="str">
            <v>Yes</v>
          </cell>
          <cell r="D73" t="str">
            <v>Equipment</v>
          </cell>
          <cell r="E73" t="str">
            <v>Energy Star Air Purifier</v>
          </cell>
          <cell r="F73" t="str">
            <v>One 120 CFM Air Purifier meeting ENERGY STAR® 1.2 Standards</v>
          </cell>
          <cell r="G73" t="str">
            <v>One Standard 120 CFM Air Purifier</v>
          </cell>
          <cell r="H73" t="str">
            <v>Residential</v>
          </cell>
          <cell r="I73" t="str">
            <v>New</v>
          </cell>
          <cell r="J73" t="str">
            <v>Multi-Family</v>
          </cell>
          <cell r="K73" t="str">
            <v>FL Zone 2</v>
          </cell>
          <cell r="L73" t="str">
            <v>Electronics</v>
          </cell>
          <cell r="M73" t="str">
            <v>Air quality</v>
          </cell>
          <cell r="N73" t="str">
            <v/>
          </cell>
          <cell r="O73" t="str">
            <v>Per Air Cleaner</v>
          </cell>
          <cell r="P73">
            <v>0.61</v>
          </cell>
          <cell r="Q73">
            <v>1072</v>
          </cell>
          <cell r="R73">
            <v>430.03636363636372</v>
          </cell>
          <cell r="S73">
            <v>641.96363636363628</v>
          </cell>
          <cell r="T73">
            <v>0.59884667571234729</v>
          </cell>
          <cell r="U73">
            <v>9</v>
          </cell>
          <cell r="V73">
            <v>641.96363636363628</v>
          </cell>
          <cell r="W73">
            <v>8.5069227786946353E-2</v>
          </cell>
          <cell r="X73">
            <v>6.1385367560433217E-2</v>
          </cell>
          <cell r="Y73">
            <v>1.3251409109216183E-4</v>
          </cell>
          <cell r="Z73">
            <v>9.5621253421995789E-5</v>
          </cell>
        </row>
        <row r="74">
          <cell r="A74" t="str">
            <v>EN109</v>
          </cell>
          <cell r="B74" t="str">
            <v>XXXXXXXX</v>
          </cell>
          <cell r="C74" t="str">
            <v>Yes</v>
          </cell>
          <cell r="D74" t="str">
            <v>Equipment</v>
          </cell>
          <cell r="E74" t="str">
            <v>Energy Star Air Purifier</v>
          </cell>
          <cell r="F74" t="str">
            <v>One 120 CFM Air Purifier meeting ENERGY STAR® 1.2 Standards</v>
          </cell>
          <cell r="G74" t="str">
            <v>One Standard 120 CFM Air Purifier</v>
          </cell>
          <cell r="H74" t="str">
            <v>Residential</v>
          </cell>
          <cell r="I74" t="str">
            <v>New</v>
          </cell>
          <cell r="J74" t="str">
            <v>Manufactured Home</v>
          </cell>
          <cell r="K74" t="str">
            <v>FL Zone 2</v>
          </cell>
          <cell r="L74" t="str">
            <v>Electronics</v>
          </cell>
          <cell r="M74" t="str">
            <v>Air quality</v>
          </cell>
          <cell r="N74" t="str">
            <v/>
          </cell>
          <cell r="O74" t="str">
            <v>Per Air Cleaner</v>
          </cell>
          <cell r="P74">
            <v>0.61</v>
          </cell>
          <cell r="Q74">
            <v>1072</v>
          </cell>
          <cell r="R74">
            <v>430.03636363636372</v>
          </cell>
          <cell r="S74">
            <v>641.96363636363628</v>
          </cell>
          <cell r="T74">
            <v>0.59884667571234729</v>
          </cell>
          <cell r="U74">
            <v>9</v>
          </cell>
          <cell r="V74">
            <v>641.96363636363628</v>
          </cell>
          <cell r="W74">
            <v>8.5069227786946353E-2</v>
          </cell>
          <cell r="X74">
            <v>6.1385367560433217E-2</v>
          </cell>
          <cell r="Y74">
            <v>1.3251409109216183E-4</v>
          </cell>
          <cell r="Z74">
            <v>9.5621253421995789E-5</v>
          </cell>
        </row>
        <row r="75">
          <cell r="A75" t="str">
            <v>ET110</v>
          </cell>
          <cell r="B75" t="str">
            <v>XXXXXXXX</v>
          </cell>
          <cell r="C75" t="str">
            <v>Yes</v>
          </cell>
          <cell r="D75" t="str">
            <v>Equipment</v>
          </cell>
          <cell r="E75" t="str">
            <v>Energy Star Audio-Video Equipment</v>
          </cell>
          <cell r="F75" t="str">
            <v>One DVD/Blu-Ray Player meeting ENERGY STAR® 3.0 Standards</v>
          </cell>
          <cell r="G75" t="str">
            <v>One Market Average DVD/Blu-Ray Player</v>
          </cell>
          <cell r="H75" t="str">
            <v>Residential</v>
          </cell>
          <cell r="I75" t="str">
            <v>Turnover</v>
          </cell>
          <cell r="J75" t="str">
            <v>Single Family</v>
          </cell>
          <cell r="K75" t="str">
            <v>FL Zone 2</v>
          </cell>
          <cell r="L75" t="str">
            <v>Electronics</v>
          </cell>
          <cell r="M75" t="str">
            <v>Other AV</v>
          </cell>
          <cell r="N75" t="str">
            <v/>
          </cell>
          <cell r="O75" t="str">
            <v>Per Device</v>
          </cell>
          <cell r="P75">
            <v>0.43000000000000005</v>
          </cell>
          <cell r="Q75">
            <v>98.295500000000004</v>
          </cell>
          <cell r="R75">
            <v>18</v>
          </cell>
          <cell r="S75">
            <v>80.295500000000004</v>
          </cell>
          <cell r="T75">
            <v>0.81687869739713415</v>
          </cell>
          <cell r="U75">
            <v>5</v>
          </cell>
          <cell r="V75">
            <v>80.295500000000004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</row>
        <row r="76">
          <cell r="A76" t="str">
            <v>ET111</v>
          </cell>
          <cell r="B76" t="str">
            <v>XXXXXXXX</v>
          </cell>
          <cell r="C76" t="str">
            <v>Yes</v>
          </cell>
          <cell r="D76" t="str">
            <v>Equipment</v>
          </cell>
          <cell r="E76" t="str">
            <v>Energy Star Audio-Video Equipment</v>
          </cell>
          <cell r="F76" t="str">
            <v>One DVD/Blu-Ray Player meeting ENERGY STAR® 3.0 Standards</v>
          </cell>
          <cell r="G76" t="str">
            <v>One Market Average DVD/Blu-Ray Player</v>
          </cell>
          <cell r="H76" t="str">
            <v>Residential</v>
          </cell>
          <cell r="I76" t="str">
            <v>Turnover</v>
          </cell>
          <cell r="J76" t="str">
            <v>Multi-Family</v>
          </cell>
          <cell r="K76" t="str">
            <v>FL Zone 2</v>
          </cell>
          <cell r="L76" t="str">
            <v>Electronics</v>
          </cell>
          <cell r="M76" t="str">
            <v>Other AV</v>
          </cell>
          <cell r="N76" t="str">
            <v/>
          </cell>
          <cell r="O76" t="str">
            <v>Per Device</v>
          </cell>
          <cell r="P76">
            <v>0.43000000000000005</v>
          </cell>
          <cell r="Q76">
            <v>98.295500000000004</v>
          </cell>
          <cell r="R76">
            <v>18</v>
          </cell>
          <cell r="S76">
            <v>80.295500000000004</v>
          </cell>
          <cell r="T76">
            <v>0.81687869739713415</v>
          </cell>
          <cell r="U76">
            <v>5</v>
          </cell>
          <cell r="V76">
            <v>80.295500000000004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ET112</v>
          </cell>
          <cell r="B77" t="str">
            <v>XXXXXXXX</v>
          </cell>
          <cell r="C77" t="str">
            <v>Yes</v>
          </cell>
          <cell r="D77" t="str">
            <v>Equipment</v>
          </cell>
          <cell r="E77" t="str">
            <v>Energy Star Audio-Video Equipment</v>
          </cell>
          <cell r="F77" t="str">
            <v>One DVD/Blu-Ray Player meeting ENERGY STAR® 3.0 Standards</v>
          </cell>
          <cell r="G77" t="str">
            <v>One Market Average DVD/Blu-Ray Player</v>
          </cell>
          <cell r="H77" t="str">
            <v>Residential</v>
          </cell>
          <cell r="I77" t="str">
            <v>Turnover</v>
          </cell>
          <cell r="J77" t="str">
            <v>Manufactured Home</v>
          </cell>
          <cell r="K77" t="str">
            <v>FL Zone 2</v>
          </cell>
          <cell r="L77" t="str">
            <v>Electronics</v>
          </cell>
          <cell r="M77" t="str">
            <v>Other AV</v>
          </cell>
          <cell r="N77" t="str">
            <v/>
          </cell>
          <cell r="O77" t="str">
            <v>Per Device</v>
          </cell>
          <cell r="P77">
            <v>0.43000000000000005</v>
          </cell>
          <cell r="Q77">
            <v>98.295500000000004</v>
          </cell>
          <cell r="R77">
            <v>18</v>
          </cell>
          <cell r="S77">
            <v>80.295500000000004</v>
          </cell>
          <cell r="T77">
            <v>0.81687869739713415</v>
          </cell>
          <cell r="U77">
            <v>5</v>
          </cell>
          <cell r="V77">
            <v>80.295500000000004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A78" t="str">
            <v>EN116</v>
          </cell>
          <cell r="B78" t="str">
            <v>XXXXXXXX</v>
          </cell>
          <cell r="C78" t="str">
            <v>Yes</v>
          </cell>
          <cell r="D78" t="str">
            <v>Equipment</v>
          </cell>
          <cell r="E78" t="str">
            <v>Energy Star Audio-Video Equipment</v>
          </cell>
          <cell r="F78" t="str">
            <v>One DVD/Blu-Ray Player meeting ENERGY STAR® 3.0 Standards</v>
          </cell>
          <cell r="G78" t="str">
            <v>One Market Average DVD/Blu-Ray Player</v>
          </cell>
          <cell r="H78" t="str">
            <v>Residential</v>
          </cell>
          <cell r="I78" t="str">
            <v>New</v>
          </cell>
          <cell r="J78" t="str">
            <v>Single Family</v>
          </cell>
          <cell r="K78" t="str">
            <v>FL Zone 2</v>
          </cell>
          <cell r="L78" t="str">
            <v>Electronics</v>
          </cell>
          <cell r="M78" t="str">
            <v>Other AV</v>
          </cell>
          <cell r="N78" t="str">
            <v/>
          </cell>
          <cell r="O78" t="str">
            <v>Per Device</v>
          </cell>
          <cell r="P78">
            <v>0.43000000000000005</v>
          </cell>
          <cell r="Q78">
            <v>98.295500000000004</v>
          </cell>
          <cell r="R78">
            <v>18</v>
          </cell>
          <cell r="S78">
            <v>80.295500000000004</v>
          </cell>
          <cell r="T78">
            <v>0.81687869739713415</v>
          </cell>
          <cell r="U78">
            <v>5</v>
          </cell>
          <cell r="V78">
            <v>80.295500000000004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EN117</v>
          </cell>
          <cell r="B79" t="str">
            <v>XXXXXXXX</v>
          </cell>
          <cell r="C79" t="str">
            <v>Yes</v>
          </cell>
          <cell r="D79" t="str">
            <v>Equipment</v>
          </cell>
          <cell r="E79" t="str">
            <v>Energy Star Audio-Video Equipment</v>
          </cell>
          <cell r="F79" t="str">
            <v>One DVD/Blu-Ray Player meeting ENERGY STAR® 3.0 Standards</v>
          </cell>
          <cell r="G79" t="str">
            <v>One Market Average DVD/Blu-Ray Player</v>
          </cell>
          <cell r="H79" t="str">
            <v>Residential</v>
          </cell>
          <cell r="I79" t="str">
            <v>New</v>
          </cell>
          <cell r="J79" t="str">
            <v>Multi-Family</v>
          </cell>
          <cell r="K79" t="str">
            <v>FL Zone 2</v>
          </cell>
          <cell r="L79" t="str">
            <v>Electronics</v>
          </cell>
          <cell r="M79" t="str">
            <v>Other AV</v>
          </cell>
          <cell r="N79" t="str">
            <v/>
          </cell>
          <cell r="O79" t="str">
            <v>Per Device</v>
          </cell>
          <cell r="P79">
            <v>0.43000000000000005</v>
          </cell>
          <cell r="Q79">
            <v>98.295500000000004</v>
          </cell>
          <cell r="R79">
            <v>18</v>
          </cell>
          <cell r="S79">
            <v>80.295500000000004</v>
          </cell>
          <cell r="T79">
            <v>0.81687869739713415</v>
          </cell>
          <cell r="U79">
            <v>5</v>
          </cell>
          <cell r="V79">
            <v>80.295500000000004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EN118</v>
          </cell>
          <cell r="B80" t="str">
            <v>XXXXXXXX</v>
          </cell>
          <cell r="C80" t="str">
            <v>Yes</v>
          </cell>
          <cell r="D80" t="str">
            <v>Equipment</v>
          </cell>
          <cell r="E80" t="str">
            <v>Energy Star Audio-Video Equipment</v>
          </cell>
          <cell r="F80" t="str">
            <v>One DVD/Blu-Ray Player meeting ENERGY STAR® 3.0 Standards</v>
          </cell>
          <cell r="G80" t="str">
            <v>One Market Average DVD/Blu-Ray Player</v>
          </cell>
          <cell r="H80" t="str">
            <v>Residential</v>
          </cell>
          <cell r="I80" t="str">
            <v>New</v>
          </cell>
          <cell r="J80" t="str">
            <v>Manufactured Home</v>
          </cell>
          <cell r="K80" t="str">
            <v>FL Zone 2</v>
          </cell>
          <cell r="L80" t="str">
            <v>Electronics</v>
          </cell>
          <cell r="M80" t="str">
            <v>Other AV</v>
          </cell>
          <cell r="N80" t="str">
            <v/>
          </cell>
          <cell r="O80" t="str">
            <v>Per Device</v>
          </cell>
          <cell r="P80">
            <v>0.43000000000000005</v>
          </cell>
          <cell r="Q80">
            <v>98.295500000000004</v>
          </cell>
          <cell r="R80">
            <v>18</v>
          </cell>
          <cell r="S80">
            <v>80.295500000000004</v>
          </cell>
          <cell r="T80">
            <v>0.81687869739713415</v>
          </cell>
          <cell r="U80">
            <v>5</v>
          </cell>
          <cell r="V80">
            <v>80.295500000000004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</row>
        <row r="81">
          <cell r="A81" t="str">
            <v>ET119</v>
          </cell>
          <cell r="B81" t="str">
            <v>XXXXXXXX</v>
          </cell>
          <cell r="C81" t="str">
            <v>Yes</v>
          </cell>
          <cell r="D81" t="str">
            <v>Equipment</v>
          </cell>
          <cell r="E81" t="str">
            <v>Energy Star Imaging Equipment</v>
          </cell>
          <cell r="F81" t="str">
            <v>One Personal Computer meeting ENERGY STAR® 6.1 Standards</v>
          </cell>
          <cell r="G81" t="str">
            <v>One Personal Computer meeting ENERGY STAR® 3.0 Standards</v>
          </cell>
          <cell r="H81" t="str">
            <v>Residential</v>
          </cell>
          <cell r="I81" t="str">
            <v>Turnover</v>
          </cell>
          <cell r="J81" t="str">
            <v>Single Family</v>
          </cell>
          <cell r="K81" t="str">
            <v>FL Zone 2</v>
          </cell>
          <cell r="L81" t="str">
            <v>Electronics</v>
          </cell>
          <cell r="M81" t="str">
            <v>Home office</v>
          </cell>
          <cell r="N81" t="str">
            <v/>
          </cell>
          <cell r="O81" t="str">
            <v>Per Appliance</v>
          </cell>
          <cell r="P81">
            <v>1.0000000000000009E-2</v>
          </cell>
          <cell r="Q81">
            <v>299.57499999999999</v>
          </cell>
          <cell r="R81">
            <v>171.93</v>
          </cell>
          <cell r="S81">
            <v>127.645</v>
          </cell>
          <cell r="T81">
            <v>0.42608695652173911</v>
          </cell>
          <cell r="U81">
            <v>5</v>
          </cell>
          <cell r="V81">
            <v>127.645</v>
          </cell>
          <cell r="W81">
            <v>1.157268342856696E-2</v>
          </cell>
          <cell r="X81">
            <v>6.7571276879243667E-3</v>
          </cell>
          <cell r="Y81">
            <v>9.0663037553895265E-5</v>
          </cell>
          <cell r="Z81">
            <v>5.2936877182219177E-5</v>
          </cell>
        </row>
        <row r="82">
          <cell r="A82" t="str">
            <v>ET120</v>
          </cell>
          <cell r="B82" t="str">
            <v>XXXXXXXX</v>
          </cell>
          <cell r="C82" t="str">
            <v>Yes</v>
          </cell>
          <cell r="D82" t="str">
            <v>Equipment</v>
          </cell>
          <cell r="E82" t="str">
            <v>Energy Star Imaging Equipment</v>
          </cell>
          <cell r="F82" t="str">
            <v>One Personal Computer meeting ENERGY STAR® 6.1 Standards</v>
          </cell>
          <cell r="G82" t="str">
            <v>One Personal Computer meeting ENERGY STAR® 3.0 Standards</v>
          </cell>
          <cell r="H82" t="str">
            <v>Residential</v>
          </cell>
          <cell r="I82" t="str">
            <v>Turnover</v>
          </cell>
          <cell r="J82" t="str">
            <v>Multi-Family</v>
          </cell>
          <cell r="K82" t="str">
            <v>FL Zone 2</v>
          </cell>
          <cell r="L82" t="str">
            <v>Electronics</v>
          </cell>
          <cell r="M82" t="str">
            <v>Home office</v>
          </cell>
          <cell r="N82" t="str">
            <v/>
          </cell>
          <cell r="O82" t="str">
            <v>Per Appliance</v>
          </cell>
          <cell r="P82">
            <v>1.0000000000000009E-2</v>
          </cell>
          <cell r="Q82">
            <v>299.57499999999999</v>
          </cell>
          <cell r="R82">
            <v>171.93</v>
          </cell>
          <cell r="S82">
            <v>127.645</v>
          </cell>
          <cell r="T82">
            <v>0.42608695652173911</v>
          </cell>
          <cell r="U82">
            <v>5</v>
          </cell>
          <cell r="V82">
            <v>127.645</v>
          </cell>
          <cell r="W82">
            <v>1.157268342856696E-2</v>
          </cell>
          <cell r="X82">
            <v>6.7571276879243667E-3</v>
          </cell>
          <cell r="Y82">
            <v>9.0663037553895265E-5</v>
          </cell>
          <cell r="Z82">
            <v>5.2936877182219177E-5</v>
          </cell>
        </row>
        <row r="83">
          <cell r="A83" t="str">
            <v>ET121</v>
          </cell>
          <cell r="B83" t="str">
            <v>XXXXXXXX</v>
          </cell>
          <cell r="C83" t="str">
            <v>Yes</v>
          </cell>
          <cell r="D83" t="str">
            <v>Equipment</v>
          </cell>
          <cell r="E83" t="str">
            <v>Energy Star Imaging Equipment</v>
          </cell>
          <cell r="F83" t="str">
            <v>One Personal Computer meeting ENERGY STAR® 6.1 Standards</v>
          </cell>
          <cell r="G83" t="str">
            <v>One Personal Computer meeting ENERGY STAR® 3.0 Standards</v>
          </cell>
          <cell r="H83" t="str">
            <v>Residential</v>
          </cell>
          <cell r="I83" t="str">
            <v>Turnover</v>
          </cell>
          <cell r="J83" t="str">
            <v>Manufactured Home</v>
          </cell>
          <cell r="K83" t="str">
            <v>FL Zone 2</v>
          </cell>
          <cell r="L83" t="str">
            <v>Electronics</v>
          </cell>
          <cell r="M83" t="str">
            <v>Home office</v>
          </cell>
          <cell r="N83" t="str">
            <v/>
          </cell>
          <cell r="O83" t="str">
            <v>Per Appliance</v>
          </cell>
          <cell r="P83">
            <v>1.0000000000000009E-2</v>
          </cell>
          <cell r="Q83">
            <v>299.57499999999999</v>
          </cell>
          <cell r="R83">
            <v>171.93</v>
          </cell>
          <cell r="S83">
            <v>127.645</v>
          </cell>
          <cell r="T83">
            <v>0.42608695652173911</v>
          </cell>
          <cell r="U83">
            <v>5</v>
          </cell>
          <cell r="V83">
            <v>127.645</v>
          </cell>
          <cell r="W83">
            <v>1.157268342856696E-2</v>
          </cell>
          <cell r="X83">
            <v>6.7571276879243667E-3</v>
          </cell>
          <cell r="Y83">
            <v>9.0663037553895265E-5</v>
          </cell>
          <cell r="Z83">
            <v>5.2936877182219177E-5</v>
          </cell>
        </row>
        <row r="84">
          <cell r="A84" t="str">
            <v>EN125</v>
          </cell>
          <cell r="B84" t="str">
            <v>XXXXXXXX</v>
          </cell>
          <cell r="C84" t="str">
            <v>Yes</v>
          </cell>
          <cell r="D84" t="str">
            <v>Equipment</v>
          </cell>
          <cell r="E84" t="str">
            <v>Energy Star Imaging Equipment</v>
          </cell>
          <cell r="F84" t="str">
            <v>One Personal Computer meeting ENERGY STAR® 6.1 Standards</v>
          </cell>
          <cell r="G84" t="str">
            <v>One Personal Computer meeting ENERGY STAR® 3.0 Standards</v>
          </cell>
          <cell r="H84" t="str">
            <v>Residential</v>
          </cell>
          <cell r="I84" t="str">
            <v>New</v>
          </cell>
          <cell r="J84" t="str">
            <v>Single Family</v>
          </cell>
          <cell r="K84" t="str">
            <v>FL Zone 2</v>
          </cell>
          <cell r="L84" t="str">
            <v>Electronics</v>
          </cell>
          <cell r="M84" t="str">
            <v>Home office</v>
          </cell>
          <cell r="N84" t="str">
            <v/>
          </cell>
          <cell r="O84" t="str">
            <v>Per Appliance</v>
          </cell>
          <cell r="P84">
            <v>1.0000000000000009E-2</v>
          </cell>
          <cell r="Q84">
            <v>299.57499999999999</v>
          </cell>
          <cell r="R84">
            <v>171.93</v>
          </cell>
          <cell r="S84">
            <v>127.645</v>
          </cell>
          <cell r="T84">
            <v>0.42608695652173911</v>
          </cell>
          <cell r="U84">
            <v>5</v>
          </cell>
          <cell r="V84">
            <v>127.645</v>
          </cell>
          <cell r="W84">
            <v>1.157268342856696E-2</v>
          </cell>
          <cell r="X84">
            <v>6.7571276879243667E-3</v>
          </cell>
          <cell r="Y84">
            <v>9.0663037553895265E-5</v>
          </cell>
          <cell r="Z84">
            <v>5.2936877182219177E-5</v>
          </cell>
        </row>
        <row r="85">
          <cell r="A85" t="str">
            <v>EN126</v>
          </cell>
          <cell r="B85" t="str">
            <v>XXXXXXXX</v>
          </cell>
          <cell r="C85" t="str">
            <v>Yes</v>
          </cell>
          <cell r="D85" t="str">
            <v>Equipment</v>
          </cell>
          <cell r="E85" t="str">
            <v>Energy Star Imaging Equipment</v>
          </cell>
          <cell r="F85" t="str">
            <v>One Personal Computer meeting ENERGY STAR® 6.1 Standards</v>
          </cell>
          <cell r="G85" t="str">
            <v>One Personal Computer meeting ENERGY STAR® 3.0 Standards</v>
          </cell>
          <cell r="H85" t="str">
            <v>Residential</v>
          </cell>
          <cell r="I85" t="str">
            <v>New</v>
          </cell>
          <cell r="J85" t="str">
            <v>Multi-Family</v>
          </cell>
          <cell r="K85" t="str">
            <v>FL Zone 2</v>
          </cell>
          <cell r="L85" t="str">
            <v>Electronics</v>
          </cell>
          <cell r="M85" t="str">
            <v>Home office</v>
          </cell>
          <cell r="N85" t="str">
            <v/>
          </cell>
          <cell r="O85" t="str">
            <v>Per Appliance</v>
          </cell>
          <cell r="P85">
            <v>1.0000000000000009E-2</v>
          </cell>
          <cell r="Q85">
            <v>299.57499999999999</v>
          </cell>
          <cell r="R85">
            <v>171.93</v>
          </cell>
          <cell r="S85">
            <v>127.645</v>
          </cell>
          <cell r="T85">
            <v>0.42608695652173911</v>
          </cell>
          <cell r="U85">
            <v>5</v>
          </cell>
          <cell r="V85">
            <v>127.645</v>
          </cell>
          <cell r="W85">
            <v>1.157268342856696E-2</v>
          </cell>
          <cell r="X85">
            <v>6.7571276879243667E-3</v>
          </cell>
          <cell r="Y85">
            <v>9.0663037553895265E-5</v>
          </cell>
          <cell r="Z85">
            <v>5.2936877182219177E-5</v>
          </cell>
        </row>
        <row r="86">
          <cell r="A86" t="str">
            <v>EN127</v>
          </cell>
          <cell r="B86" t="str">
            <v>XXXXXXXX</v>
          </cell>
          <cell r="C86" t="str">
            <v>Yes</v>
          </cell>
          <cell r="D86" t="str">
            <v>Equipment</v>
          </cell>
          <cell r="E86" t="str">
            <v>Energy Star Imaging Equipment</v>
          </cell>
          <cell r="F86" t="str">
            <v>One Personal Computer meeting ENERGY STAR® 6.1 Standards</v>
          </cell>
          <cell r="G86" t="str">
            <v>One Personal Computer meeting ENERGY STAR® 3.0 Standards</v>
          </cell>
          <cell r="H86" t="str">
            <v>Residential</v>
          </cell>
          <cell r="I86" t="str">
            <v>New</v>
          </cell>
          <cell r="J86" t="str">
            <v>Manufactured Home</v>
          </cell>
          <cell r="K86" t="str">
            <v>FL Zone 2</v>
          </cell>
          <cell r="L86" t="str">
            <v>Electronics</v>
          </cell>
          <cell r="M86" t="str">
            <v>Home office</v>
          </cell>
          <cell r="N86" t="str">
            <v/>
          </cell>
          <cell r="O86" t="str">
            <v>Per Appliance</v>
          </cell>
          <cell r="P86">
            <v>1.0000000000000009E-2</v>
          </cell>
          <cell r="Q86">
            <v>299.57499999999999</v>
          </cell>
          <cell r="R86">
            <v>171.93</v>
          </cell>
          <cell r="S86">
            <v>127.645</v>
          </cell>
          <cell r="T86">
            <v>0.42608695652173911</v>
          </cell>
          <cell r="U86">
            <v>5</v>
          </cell>
          <cell r="V86">
            <v>127.645</v>
          </cell>
          <cell r="W86">
            <v>1.157268342856696E-2</v>
          </cell>
          <cell r="X86">
            <v>6.7571276879243667E-3</v>
          </cell>
          <cell r="Y86">
            <v>9.0663037553895265E-5</v>
          </cell>
          <cell r="Z86">
            <v>5.2936877182219177E-5</v>
          </cell>
        </row>
        <row r="87">
          <cell r="A87" t="str">
            <v>ET128</v>
          </cell>
          <cell r="B87" t="str">
            <v>XXXXXXXX</v>
          </cell>
          <cell r="C87" t="str">
            <v>Yes</v>
          </cell>
          <cell r="D87" t="str">
            <v>Equipment</v>
          </cell>
          <cell r="E87" t="str">
            <v>Energy Star Personal Computer</v>
          </cell>
          <cell r="F87" t="str">
            <v>One Personal Computer meeting ENERGY STAR® 6.1 Standards</v>
          </cell>
          <cell r="G87" t="str">
            <v>One Personal Computer meeting ENERGY STAR® 3.0 Standards</v>
          </cell>
          <cell r="H87" t="str">
            <v>Residential</v>
          </cell>
          <cell r="I87" t="str">
            <v>Turnover</v>
          </cell>
          <cell r="J87" t="str">
            <v>Single Family</v>
          </cell>
          <cell r="K87" t="str">
            <v>FL Zone 2</v>
          </cell>
          <cell r="L87" t="str">
            <v>Electronics</v>
          </cell>
          <cell r="M87" t="str">
            <v>Home office</v>
          </cell>
          <cell r="N87" t="str">
            <v/>
          </cell>
          <cell r="O87" t="str">
            <v>Per Appliance</v>
          </cell>
          <cell r="P87">
            <v>0.35</v>
          </cell>
          <cell r="Q87">
            <v>274.08199999999999</v>
          </cell>
          <cell r="R87">
            <v>154.53079406392695</v>
          </cell>
          <cell r="S87">
            <v>119.55120593607305</v>
          </cell>
          <cell r="T87">
            <v>0.43618773190531684</v>
          </cell>
          <cell r="U87">
            <v>4</v>
          </cell>
          <cell r="V87">
            <v>119.55120593607305</v>
          </cell>
          <cell r="W87">
            <v>1.8954346083759822E-2</v>
          </cell>
          <cell r="X87">
            <v>4.0634554355408739E-3</v>
          </cell>
          <cell r="Y87">
            <v>1.5854583762120456E-4</v>
          </cell>
          <cell r="Z87">
            <v>3.3989246730925515E-5</v>
          </cell>
        </row>
        <row r="88">
          <cell r="A88" t="str">
            <v>ET129</v>
          </cell>
          <cell r="B88" t="str">
            <v>XXXXXXXX</v>
          </cell>
          <cell r="C88" t="str">
            <v>Yes</v>
          </cell>
          <cell r="D88" t="str">
            <v>Equipment</v>
          </cell>
          <cell r="E88" t="str">
            <v>Energy Star Personal Computer</v>
          </cell>
          <cell r="F88" t="str">
            <v>One Personal Computer meeting ENERGY STAR® 6.1 Standards</v>
          </cell>
          <cell r="G88" t="str">
            <v>One Personal Computer meeting ENERGY STAR® 3.0 Standards</v>
          </cell>
          <cell r="H88" t="str">
            <v>Residential</v>
          </cell>
          <cell r="I88" t="str">
            <v>Turnover</v>
          </cell>
          <cell r="J88" t="str">
            <v>Multi-Family</v>
          </cell>
          <cell r="K88" t="str">
            <v>FL Zone 2</v>
          </cell>
          <cell r="L88" t="str">
            <v>Electronics</v>
          </cell>
          <cell r="M88" t="str">
            <v>Home office</v>
          </cell>
          <cell r="N88" t="str">
            <v/>
          </cell>
          <cell r="O88" t="str">
            <v>Per Appliance</v>
          </cell>
          <cell r="P88">
            <v>0.35</v>
          </cell>
          <cell r="Q88">
            <v>274.08199999999999</v>
          </cell>
          <cell r="R88">
            <v>154.53079406392695</v>
          </cell>
          <cell r="S88">
            <v>119.55120593607305</v>
          </cell>
          <cell r="T88">
            <v>0.43618773190531684</v>
          </cell>
          <cell r="U88">
            <v>4</v>
          </cell>
          <cell r="V88">
            <v>119.55120593607305</v>
          </cell>
          <cell r="W88">
            <v>1.8954346083759822E-2</v>
          </cell>
          <cell r="X88">
            <v>4.0634554355408739E-3</v>
          </cell>
          <cell r="Y88">
            <v>1.5854583762120456E-4</v>
          </cell>
          <cell r="Z88">
            <v>3.3989246730925515E-5</v>
          </cell>
        </row>
        <row r="89">
          <cell r="A89" t="str">
            <v>ET130</v>
          </cell>
          <cell r="B89" t="str">
            <v>XXXXXXXX</v>
          </cell>
          <cell r="C89" t="str">
            <v>Yes</v>
          </cell>
          <cell r="D89" t="str">
            <v>Equipment</v>
          </cell>
          <cell r="E89" t="str">
            <v>Energy Star Personal Computer</v>
          </cell>
          <cell r="F89" t="str">
            <v>One Personal Computer meeting ENERGY STAR® 6.1 Standards</v>
          </cell>
          <cell r="G89" t="str">
            <v>One Personal Computer meeting ENERGY STAR® 3.0 Standards</v>
          </cell>
          <cell r="H89" t="str">
            <v>Residential</v>
          </cell>
          <cell r="I89" t="str">
            <v>Turnover</v>
          </cell>
          <cell r="J89" t="str">
            <v>Manufactured Home</v>
          </cell>
          <cell r="K89" t="str">
            <v>FL Zone 2</v>
          </cell>
          <cell r="L89" t="str">
            <v>Electronics</v>
          </cell>
          <cell r="M89" t="str">
            <v>Home office</v>
          </cell>
          <cell r="N89" t="str">
            <v/>
          </cell>
          <cell r="O89" t="str">
            <v>Per Appliance</v>
          </cell>
          <cell r="P89">
            <v>0.35</v>
          </cell>
          <cell r="Q89">
            <v>274.08199999999999</v>
          </cell>
          <cell r="R89">
            <v>154.53079406392695</v>
          </cell>
          <cell r="S89">
            <v>119.55120593607305</v>
          </cell>
          <cell r="T89">
            <v>0.43618773190531684</v>
          </cell>
          <cell r="U89">
            <v>4</v>
          </cell>
          <cell r="V89">
            <v>119.55120593607305</v>
          </cell>
          <cell r="W89">
            <v>1.8954346083759822E-2</v>
          </cell>
          <cell r="X89">
            <v>4.0634554355408739E-3</v>
          </cell>
          <cell r="Y89">
            <v>1.5854583762120456E-4</v>
          </cell>
          <cell r="Z89">
            <v>3.3989246730925515E-5</v>
          </cell>
        </row>
        <row r="90">
          <cell r="A90" t="str">
            <v>EN134</v>
          </cell>
          <cell r="B90" t="str">
            <v>XXXXXXXX</v>
          </cell>
          <cell r="C90" t="str">
            <v>Yes</v>
          </cell>
          <cell r="D90" t="str">
            <v>Equipment</v>
          </cell>
          <cell r="E90" t="str">
            <v>Energy Star Personal Computer</v>
          </cell>
          <cell r="F90" t="str">
            <v>One Personal Computer meeting ENERGY STAR® 6.1 Standards</v>
          </cell>
          <cell r="G90" t="str">
            <v>One Personal Computer meeting ENERGY STAR® 3.0 Standards</v>
          </cell>
          <cell r="H90" t="str">
            <v>Residential</v>
          </cell>
          <cell r="I90" t="str">
            <v>New</v>
          </cell>
          <cell r="J90" t="str">
            <v>Single Family</v>
          </cell>
          <cell r="K90" t="str">
            <v>FL Zone 2</v>
          </cell>
          <cell r="L90" t="str">
            <v>Electronics</v>
          </cell>
          <cell r="M90" t="str">
            <v>Home office</v>
          </cell>
          <cell r="N90" t="str">
            <v/>
          </cell>
          <cell r="O90" t="str">
            <v>Per Appliance</v>
          </cell>
          <cell r="P90">
            <v>0.35</v>
          </cell>
          <cell r="Q90">
            <v>274.08199999999999</v>
          </cell>
          <cell r="R90">
            <v>154.53079406392695</v>
          </cell>
          <cell r="S90">
            <v>119.55120593607305</v>
          </cell>
          <cell r="T90">
            <v>0.43618773190531684</v>
          </cell>
          <cell r="U90">
            <v>4</v>
          </cell>
          <cell r="V90">
            <v>119.55120593607305</v>
          </cell>
          <cell r="W90">
            <v>1.8954346083759822E-2</v>
          </cell>
          <cell r="X90">
            <v>4.0634554355408739E-3</v>
          </cell>
          <cell r="Y90">
            <v>1.5854583762120456E-4</v>
          </cell>
          <cell r="Z90">
            <v>3.3989246730925515E-5</v>
          </cell>
        </row>
        <row r="91">
          <cell r="A91" t="str">
            <v>EN135</v>
          </cell>
          <cell r="B91" t="str">
            <v>XXXXXXXX</v>
          </cell>
          <cell r="C91" t="str">
            <v>Yes</v>
          </cell>
          <cell r="D91" t="str">
            <v>Equipment</v>
          </cell>
          <cell r="E91" t="str">
            <v>Energy Star Personal Computer</v>
          </cell>
          <cell r="F91" t="str">
            <v>One Personal Computer meeting ENERGY STAR® 6.1 Standards</v>
          </cell>
          <cell r="G91" t="str">
            <v>One Personal Computer meeting ENERGY STAR® 3.0 Standards</v>
          </cell>
          <cell r="H91" t="str">
            <v>Residential</v>
          </cell>
          <cell r="I91" t="str">
            <v>New</v>
          </cell>
          <cell r="J91" t="str">
            <v>Multi-Family</v>
          </cell>
          <cell r="K91" t="str">
            <v>FL Zone 2</v>
          </cell>
          <cell r="L91" t="str">
            <v>Electronics</v>
          </cell>
          <cell r="M91" t="str">
            <v>Home office</v>
          </cell>
          <cell r="N91" t="str">
            <v/>
          </cell>
          <cell r="O91" t="str">
            <v>Per Appliance</v>
          </cell>
          <cell r="P91">
            <v>0.35</v>
          </cell>
          <cell r="Q91">
            <v>274.08199999999999</v>
          </cell>
          <cell r="R91">
            <v>154.53079406392695</v>
          </cell>
          <cell r="S91">
            <v>119.55120593607305</v>
          </cell>
          <cell r="T91">
            <v>0.43618773190531684</v>
          </cell>
          <cell r="U91">
            <v>4</v>
          </cell>
          <cell r="V91">
            <v>119.55120593607305</v>
          </cell>
          <cell r="W91">
            <v>1.8954346083759822E-2</v>
          </cell>
          <cell r="X91">
            <v>4.0634554355408739E-3</v>
          </cell>
          <cell r="Y91">
            <v>1.5854583762120456E-4</v>
          </cell>
          <cell r="Z91">
            <v>3.3989246730925515E-5</v>
          </cell>
        </row>
        <row r="92">
          <cell r="A92" t="str">
            <v>EN136</v>
          </cell>
          <cell r="B92" t="str">
            <v>XXXXXXXX</v>
          </cell>
          <cell r="C92" t="str">
            <v>Yes</v>
          </cell>
          <cell r="D92" t="str">
            <v>Equipment</v>
          </cell>
          <cell r="E92" t="str">
            <v>Energy Star Personal Computer</v>
          </cell>
          <cell r="F92" t="str">
            <v>One Personal Computer meeting ENERGY STAR® 6.1 Standards</v>
          </cell>
          <cell r="G92" t="str">
            <v>One Personal Computer meeting ENERGY STAR® 3.0 Standards</v>
          </cell>
          <cell r="H92" t="str">
            <v>Residential</v>
          </cell>
          <cell r="I92" t="str">
            <v>New</v>
          </cell>
          <cell r="J92" t="str">
            <v>Manufactured Home</v>
          </cell>
          <cell r="K92" t="str">
            <v>FL Zone 2</v>
          </cell>
          <cell r="L92" t="str">
            <v>Electronics</v>
          </cell>
          <cell r="M92" t="str">
            <v>Home office</v>
          </cell>
          <cell r="N92" t="str">
            <v/>
          </cell>
          <cell r="O92" t="str">
            <v>Per Appliance</v>
          </cell>
          <cell r="P92">
            <v>0.35</v>
          </cell>
          <cell r="Q92">
            <v>274.08199999999999</v>
          </cell>
          <cell r="R92">
            <v>154.53079406392695</v>
          </cell>
          <cell r="S92">
            <v>119.55120593607305</v>
          </cell>
          <cell r="T92">
            <v>0.43618773190531684</v>
          </cell>
          <cell r="U92">
            <v>4</v>
          </cell>
          <cell r="V92">
            <v>119.55120593607305</v>
          </cell>
          <cell r="W92">
            <v>1.8954346083759822E-2</v>
          </cell>
          <cell r="X92">
            <v>4.0634554355408739E-3</v>
          </cell>
          <cell r="Y92">
            <v>1.5854583762120456E-4</v>
          </cell>
          <cell r="Z92">
            <v>3.3989246730925515E-5</v>
          </cell>
        </row>
        <row r="93">
          <cell r="A93" t="str">
            <v>ET137</v>
          </cell>
          <cell r="B93" t="str">
            <v>XXXXXXXX</v>
          </cell>
          <cell r="C93" t="str">
            <v>Yes</v>
          </cell>
          <cell r="D93" t="str">
            <v>Equipment</v>
          </cell>
          <cell r="E93" t="str">
            <v>Energy Star TV</v>
          </cell>
          <cell r="F93" t="str">
            <v>One Television meeting ENERGY STAR® 7.0 Standards</v>
          </cell>
          <cell r="G93" t="str">
            <v>One Television meeting ENERGY STAR® 6.1 Standards</v>
          </cell>
          <cell r="H93" t="str">
            <v>Residential</v>
          </cell>
          <cell r="I93" t="str">
            <v>Turnover</v>
          </cell>
          <cell r="J93" t="str">
            <v>Single Family</v>
          </cell>
          <cell r="K93" t="str">
            <v>FL Zone 2</v>
          </cell>
          <cell r="L93" t="str">
            <v>Electronics</v>
          </cell>
          <cell r="M93" t="str">
            <v>Television</v>
          </cell>
          <cell r="N93" t="str">
            <v/>
          </cell>
          <cell r="O93" t="str">
            <v>Per Appliance</v>
          </cell>
          <cell r="P93">
            <v>0.42000000000000004</v>
          </cell>
          <cell r="Q93">
            <v>109.19583333333334</v>
          </cell>
          <cell r="R93">
            <v>70.870833333333337</v>
          </cell>
          <cell r="S93">
            <v>38.325000000000003</v>
          </cell>
          <cell r="T93">
            <v>0.35097493036211702</v>
          </cell>
          <cell r="U93">
            <v>6</v>
          </cell>
          <cell r="V93">
            <v>38.325000000000003</v>
          </cell>
          <cell r="W93">
            <v>7.6642602933134187E-3</v>
          </cell>
          <cell r="X93">
            <v>4.5848744037357394E-3</v>
          </cell>
          <cell r="Y93">
            <v>1.9998069910798222E-4</v>
          </cell>
          <cell r="Z93">
            <v>1.1963142605964094E-4</v>
          </cell>
        </row>
        <row r="94">
          <cell r="A94" t="str">
            <v>ET138</v>
          </cell>
          <cell r="B94" t="str">
            <v>XXXXXXXX</v>
          </cell>
          <cell r="C94" t="str">
            <v>Yes</v>
          </cell>
          <cell r="D94" t="str">
            <v>Equipment</v>
          </cell>
          <cell r="E94" t="str">
            <v>Energy Star TV</v>
          </cell>
          <cell r="F94" t="str">
            <v>One Television meeting ENERGY STAR® 7.0 Standards</v>
          </cell>
          <cell r="G94" t="str">
            <v>One Television meeting ENERGY STAR® 6.1 Standards</v>
          </cell>
          <cell r="H94" t="str">
            <v>Residential</v>
          </cell>
          <cell r="I94" t="str">
            <v>Turnover</v>
          </cell>
          <cell r="J94" t="str">
            <v>Multi-Family</v>
          </cell>
          <cell r="K94" t="str">
            <v>FL Zone 2</v>
          </cell>
          <cell r="L94" t="str">
            <v>Electronics</v>
          </cell>
          <cell r="M94" t="str">
            <v>Television</v>
          </cell>
          <cell r="N94" t="str">
            <v/>
          </cell>
          <cell r="O94" t="str">
            <v>Per Appliance</v>
          </cell>
          <cell r="P94">
            <v>0.42000000000000004</v>
          </cell>
          <cell r="Q94">
            <v>109.19583333333334</v>
          </cell>
          <cell r="R94">
            <v>70.870833333333337</v>
          </cell>
          <cell r="S94">
            <v>38.325000000000003</v>
          </cell>
          <cell r="T94">
            <v>0.35097493036211702</v>
          </cell>
          <cell r="U94">
            <v>6</v>
          </cell>
          <cell r="V94">
            <v>38.325000000000003</v>
          </cell>
          <cell r="W94">
            <v>7.6642602933134187E-3</v>
          </cell>
          <cell r="X94">
            <v>4.5848744037357394E-3</v>
          </cell>
          <cell r="Y94">
            <v>1.9998069910798222E-4</v>
          </cell>
          <cell r="Z94">
            <v>1.1963142605964094E-4</v>
          </cell>
        </row>
        <row r="95">
          <cell r="A95" t="str">
            <v>ET139</v>
          </cell>
          <cell r="B95" t="str">
            <v>XXXXXXXX</v>
          </cell>
          <cell r="C95" t="str">
            <v>Yes</v>
          </cell>
          <cell r="D95" t="str">
            <v>Equipment</v>
          </cell>
          <cell r="E95" t="str">
            <v>Energy Star TV</v>
          </cell>
          <cell r="F95" t="str">
            <v>One Television meeting ENERGY STAR® 7.0 Standards</v>
          </cell>
          <cell r="G95" t="str">
            <v>One Television meeting ENERGY STAR® 6.1 Standards</v>
          </cell>
          <cell r="H95" t="str">
            <v>Residential</v>
          </cell>
          <cell r="I95" t="str">
            <v>Turnover</v>
          </cell>
          <cell r="J95" t="str">
            <v>Manufactured Home</v>
          </cell>
          <cell r="K95" t="str">
            <v>FL Zone 2</v>
          </cell>
          <cell r="L95" t="str">
            <v>Electronics</v>
          </cell>
          <cell r="M95" t="str">
            <v>Television</v>
          </cell>
          <cell r="N95" t="str">
            <v/>
          </cell>
          <cell r="O95" t="str">
            <v>Per Appliance</v>
          </cell>
          <cell r="P95">
            <v>0.42000000000000004</v>
          </cell>
          <cell r="Q95">
            <v>109.19583333333334</v>
          </cell>
          <cell r="R95">
            <v>70.870833333333337</v>
          </cell>
          <cell r="S95">
            <v>38.325000000000003</v>
          </cell>
          <cell r="T95">
            <v>0.35097493036211702</v>
          </cell>
          <cell r="U95">
            <v>6</v>
          </cell>
          <cell r="V95">
            <v>38.325000000000003</v>
          </cell>
          <cell r="W95">
            <v>7.6642602933134187E-3</v>
          </cell>
          <cell r="X95">
            <v>4.5848744037357394E-3</v>
          </cell>
          <cell r="Y95">
            <v>1.9998069910798222E-4</v>
          </cell>
          <cell r="Z95">
            <v>1.1963142605964094E-4</v>
          </cell>
        </row>
        <row r="96">
          <cell r="A96" t="str">
            <v>EN143</v>
          </cell>
          <cell r="B96" t="str">
            <v>XXXXXXXX</v>
          </cell>
          <cell r="C96" t="str">
            <v>Yes</v>
          </cell>
          <cell r="D96" t="str">
            <v>Equipment</v>
          </cell>
          <cell r="E96" t="str">
            <v>Energy Star TV</v>
          </cell>
          <cell r="F96" t="str">
            <v>One Television meeting ENERGY STAR® 7.0 Standards</v>
          </cell>
          <cell r="G96" t="str">
            <v>One Television meeting ENERGY STAR® 6.1 Standards</v>
          </cell>
          <cell r="H96" t="str">
            <v>Residential</v>
          </cell>
          <cell r="I96" t="str">
            <v>New</v>
          </cell>
          <cell r="J96" t="str">
            <v>Single Family</v>
          </cell>
          <cell r="K96" t="str">
            <v>FL Zone 2</v>
          </cell>
          <cell r="L96" t="str">
            <v>Electronics</v>
          </cell>
          <cell r="M96" t="str">
            <v>Television</v>
          </cell>
          <cell r="N96" t="str">
            <v/>
          </cell>
          <cell r="O96" t="str">
            <v>Per Appliance</v>
          </cell>
          <cell r="P96">
            <v>0.42000000000000004</v>
          </cell>
          <cell r="Q96">
            <v>109.19583333333334</v>
          </cell>
          <cell r="R96">
            <v>70.870833333333337</v>
          </cell>
          <cell r="S96">
            <v>38.325000000000003</v>
          </cell>
          <cell r="T96">
            <v>0.35097493036211702</v>
          </cell>
          <cell r="U96">
            <v>6</v>
          </cell>
          <cell r="V96">
            <v>38.325000000000003</v>
          </cell>
          <cell r="W96">
            <v>7.6642602933134187E-3</v>
          </cell>
          <cell r="X96">
            <v>4.5848744037357394E-3</v>
          </cell>
          <cell r="Y96">
            <v>1.9998069910798222E-4</v>
          </cell>
          <cell r="Z96">
            <v>1.1963142605964094E-4</v>
          </cell>
        </row>
        <row r="97">
          <cell r="A97" t="str">
            <v>EN144</v>
          </cell>
          <cell r="B97" t="str">
            <v>XXXXXXXX</v>
          </cell>
          <cell r="C97" t="str">
            <v>Yes</v>
          </cell>
          <cell r="D97" t="str">
            <v>Equipment</v>
          </cell>
          <cell r="E97" t="str">
            <v>Energy Star TV</v>
          </cell>
          <cell r="F97" t="str">
            <v>One Television meeting ENERGY STAR® 7.0 Standards</v>
          </cell>
          <cell r="G97" t="str">
            <v>One Television meeting ENERGY STAR® 6.1 Standards</v>
          </cell>
          <cell r="H97" t="str">
            <v>Residential</v>
          </cell>
          <cell r="I97" t="str">
            <v>New</v>
          </cell>
          <cell r="J97" t="str">
            <v>Multi-Family</v>
          </cell>
          <cell r="K97" t="str">
            <v>FL Zone 2</v>
          </cell>
          <cell r="L97" t="str">
            <v>Electronics</v>
          </cell>
          <cell r="M97" t="str">
            <v>Television</v>
          </cell>
          <cell r="N97" t="str">
            <v/>
          </cell>
          <cell r="O97" t="str">
            <v>Per Appliance</v>
          </cell>
          <cell r="P97">
            <v>0.42000000000000004</v>
          </cell>
          <cell r="Q97">
            <v>109.19583333333334</v>
          </cell>
          <cell r="R97">
            <v>70.870833333333337</v>
          </cell>
          <cell r="S97">
            <v>38.325000000000003</v>
          </cell>
          <cell r="T97">
            <v>0.35097493036211702</v>
          </cell>
          <cell r="U97">
            <v>6</v>
          </cell>
          <cell r="V97">
            <v>38.325000000000003</v>
          </cell>
          <cell r="W97">
            <v>7.6642602933134187E-3</v>
          </cell>
          <cell r="X97">
            <v>4.5848744037357394E-3</v>
          </cell>
          <cell r="Y97">
            <v>1.9998069910798222E-4</v>
          </cell>
          <cell r="Z97">
            <v>1.1963142605964094E-4</v>
          </cell>
        </row>
        <row r="98">
          <cell r="A98" t="str">
            <v>EN145</v>
          </cell>
          <cell r="B98" t="str">
            <v>XXXXXXXX</v>
          </cell>
          <cell r="C98" t="str">
            <v>Yes</v>
          </cell>
          <cell r="D98" t="str">
            <v>Equipment</v>
          </cell>
          <cell r="E98" t="str">
            <v>Energy Star TV</v>
          </cell>
          <cell r="F98" t="str">
            <v>One Television meeting ENERGY STAR® 7.0 Standards</v>
          </cell>
          <cell r="G98" t="str">
            <v>One Television meeting ENERGY STAR® 6.1 Standards</v>
          </cell>
          <cell r="H98" t="str">
            <v>Residential</v>
          </cell>
          <cell r="I98" t="str">
            <v>New</v>
          </cell>
          <cell r="J98" t="str">
            <v>Manufactured Home</v>
          </cell>
          <cell r="K98" t="str">
            <v>FL Zone 2</v>
          </cell>
          <cell r="L98" t="str">
            <v>Electronics</v>
          </cell>
          <cell r="M98" t="str">
            <v>Television</v>
          </cell>
          <cell r="N98" t="str">
            <v/>
          </cell>
          <cell r="O98" t="str">
            <v>Per Appliance</v>
          </cell>
          <cell r="P98">
            <v>0.42000000000000004</v>
          </cell>
          <cell r="Q98">
            <v>109.19583333333334</v>
          </cell>
          <cell r="R98">
            <v>70.870833333333337</v>
          </cell>
          <cell r="S98">
            <v>38.325000000000003</v>
          </cell>
          <cell r="T98">
            <v>0.35097493036211702</v>
          </cell>
          <cell r="U98">
            <v>6</v>
          </cell>
          <cell r="V98">
            <v>38.325000000000003</v>
          </cell>
          <cell r="W98">
            <v>7.6642602933134187E-3</v>
          </cell>
          <cell r="X98">
            <v>4.5848744037357394E-3</v>
          </cell>
          <cell r="Y98">
            <v>1.9998069910798222E-4</v>
          </cell>
          <cell r="Z98">
            <v>1.1963142605964094E-4</v>
          </cell>
        </row>
        <row r="99">
          <cell r="A99" t="str">
            <v>ET146</v>
          </cell>
          <cell r="B99" t="str">
            <v>XXXXXXXX</v>
          </cell>
          <cell r="C99" t="str">
            <v>Yes</v>
          </cell>
          <cell r="D99" t="str">
            <v>Equipment</v>
          </cell>
          <cell r="E99" t="str">
            <v>14 SEER ASHP from base electric resistance heating</v>
          </cell>
          <cell r="F99" t="str">
            <v>14 SEER ASHP from base electric resistance heating</v>
          </cell>
          <cell r="G99" t="str">
            <v>Base AC, 14 SEER, Electric resistance heating, 3.41 HSPF</v>
          </cell>
          <cell r="H99" t="str">
            <v>Residential</v>
          </cell>
          <cell r="I99" t="str">
            <v>Turnover</v>
          </cell>
          <cell r="J99" t="str">
            <v>Single Family</v>
          </cell>
          <cell r="K99" t="str">
            <v>FL Zone 2</v>
          </cell>
          <cell r="L99" t="str">
            <v>Space Cooling</v>
          </cell>
          <cell r="M99" t="str">
            <v>Heat pump-cooling</v>
          </cell>
          <cell r="N99" t="str">
            <v/>
          </cell>
          <cell r="O99" t="str">
            <v>Per System</v>
          </cell>
          <cell r="P99">
            <v>0</v>
          </cell>
          <cell r="Q99">
            <v>5594</v>
          </cell>
          <cell r="R99">
            <v>5594</v>
          </cell>
          <cell r="S99">
            <v>0</v>
          </cell>
          <cell r="T99">
            <v>0</v>
          </cell>
          <cell r="U99">
            <v>15</v>
          </cell>
          <cell r="V99">
            <v>952.74268292682916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</row>
        <row r="100">
          <cell r="A100" t="str">
            <v>ET147</v>
          </cell>
          <cell r="B100" t="str">
            <v>XXXXXXXX</v>
          </cell>
          <cell r="C100" t="str">
            <v>Yes</v>
          </cell>
          <cell r="D100" t="str">
            <v>Equipment</v>
          </cell>
          <cell r="E100" t="str">
            <v>14 SEER ASHP from base electric resistance heating</v>
          </cell>
          <cell r="F100" t="str">
            <v>14 SEER ASHP from base electric resistance heating</v>
          </cell>
          <cell r="G100" t="str">
            <v>Base AC, 14 SEER, Electric resistance heating, 3.41 HSPF</v>
          </cell>
          <cell r="H100" t="str">
            <v>Residential</v>
          </cell>
          <cell r="I100" t="str">
            <v>Turnover</v>
          </cell>
          <cell r="J100" t="str">
            <v>Multi-Family</v>
          </cell>
          <cell r="K100" t="str">
            <v>FL Zone 2</v>
          </cell>
          <cell r="L100" t="str">
            <v>Space Cooling</v>
          </cell>
          <cell r="M100" t="str">
            <v>Heat pump-cooling</v>
          </cell>
          <cell r="N100" t="str">
            <v/>
          </cell>
          <cell r="O100" t="str">
            <v>Per System</v>
          </cell>
          <cell r="P100">
            <v>0</v>
          </cell>
          <cell r="Q100">
            <v>3412.34</v>
          </cell>
          <cell r="R100">
            <v>3412.34</v>
          </cell>
          <cell r="S100">
            <v>0</v>
          </cell>
          <cell r="T100">
            <v>0</v>
          </cell>
          <cell r="U100">
            <v>15</v>
          </cell>
          <cell r="V100">
            <v>581.17303658536582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</row>
        <row r="101">
          <cell r="A101" t="str">
            <v>ET148</v>
          </cell>
          <cell r="B101" t="str">
            <v>XXXXXXXX</v>
          </cell>
          <cell r="C101" t="str">
            <v>Yes</v>
          </cell>
          <cell r="D101" t="str">
            <v>Equipment</v>
          </cell>
          <cell r="E101" t="str">
            <v>14 SEER ASHP from base electric resistance heating</v>
          </cell>
          <cell r="F101" t="str">
            <v>14 SEER ASHP from base electric resistance heating</v>
          </cell>
          <cell r="G101" t="str">
            <v>Base AC, 14 SEER, Electric resistance heating, 3.41 HSPF</v>
          </cell>
          <cell r="H101" t="str">
            <v>Residential</v>
          </cell>
          <cell r="I101" t="str">
            <v>Turnover</v>
          </cell>
          <cell r="J101" t="str">
            <v>Manufactured Home</v>
          </cell>
          <cell r="K101" t="str">
            <v>FL Zone 2</v>
          </cell>
          <cell r="L101" t="str">
            <v>Space Cooling</v>
          </cell>
          <cell r="M101" t="str">
            <v>Heat pump-cooling</v>
          </cell>
          <cell r="N101" t="str">
            <v/>
          </cell>
          <cell r="O101" t="str">
            <v>Per System</v>
          </cell>
          <cell r="P101">
            <v>0</v>
          </cell>
          <cell r="Q101">
            <v>3468.28</v>
          </cell>
          <cell r="R101">
            <v>3468.28</v>
          </cell>
          <cell r="S101">
            <v>0</v>
          </cell>
          <cell r="T101">
            <v>0</v>
          </cell>
          <cell r="U101">
            <v>15</v>
          </cell>
          <cell r="V101">
            <v>590.7004634146341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</row>
        <row r="102">
          <cell r="A102" t="str">
            <v>EN152</v>
          </cell>
          <cell r="B102" t="str">
            <v>XXXXXXXX</v>
          </cell>
          <cell r="C102" t="str">
            <v>Yes</v>
          </cell>
          <cell r="D102" t="str">
            <v>Equipment</v>
          </cell>
          <cell r="E102" t="str">
            <v>14 SEER ASHP from base electric resistance heating</v>
          </cell>
          <cell r="F102" t="str">
            <v>14 SEER ASHP from base electric resistance heating</v>
          </cell>
          <cell r="G102" t="str">
            <v>Base AC, 14 SEER, Electric resistance heating, 3.41 HSPF</v>
          </cell>
          <cell r="H102" t="str">
            <v>Residential</v>
          </cell>
          <cell r="I102" t="str">
            <v>New</v>
          </cell>
          <cell r="J102" t="str">
            <v>Single Family</v>
          </cell>
          <cell r="K102" t="str">
            <v>FL Zone 2</v>
          </cell>
          <cell r="L102" t="str">
            <v>Space Cooling</v>
          </cell>
          <cell r="M102" t="str">
            <v>Heat pump-cooling</v>
          </cell>
          <cell r="N102" t="str">
            <v/>
          </cell>
          <cell r="O102" t="str">
            <v>Per System</v>
          </cell>
          <cell r="P102">
            <v>0</v>
          </cell>
          <cell r="Q102">
            <v>5594</v>
          </cell>
          <cell r="R102">
            <v>5594</v>
          </cell>
          <cell r="S102">
            <v>0</v>
          </cell>
          <cell r="T102">
            <v>0</v>
          </cell>
          <cell r="U102">
            <v>15</v>
          </cell>
          <cell r="V102">
            <v>952.74268292682916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</row>
        <row r="103">
          <cell r="A103" t="str">
            <v>EN153</v>
          </cell>
          <cell r="B103" t="str">
            <v>XXXXXXXX</v>
          </cell>
          <cell r="C103" t="str">
            <v>Yes</v>
          </cell>
          <cell r="D103" t="str">
            <v>Equipment</v>
          </cell>
          <cell r="E103" t="str">
            <v>14 SEER ASHP from base electric resistance heating</v>
          </cell>
          <cell r="F103" t="str">
            <v>14 SEER ASHP from base electric resistance heating</v>
          </cell>
          <cell r="G103" t="str">
            <v>Base AC, 14 SEER, Electric resistance heating, 3.41 HSPF</v>
          </cell>
          <cell r="H103" t="str">
            <v>Residential</v>
          </cell>
          <cell r="I103" t="str">
            <v>New</v>
          </cell>
          <cell r="J103" t="str">
            <v>Multi-Family</v>
          </cell>
          <cell r="K103" t="str">
            <v>FL Zone 2</v>
          </cell>
          <cell r="L103" t="str">
            <v>Space Cooling</v>
          </cell>
          <cell r="M103" t="str">
            <v>Heat pump-cooling</v>
          </cell>
          <cell r="N103" t="str">
            <v/>
          </cell>
          <cell r="O103" t="str">
            <v>Per System</v>
          </cell>
          <cell r="P103">
            <v>0</v>
          </cell>
          <cell r="Q103">
            <v>3412.34</v>
          </cell>
          <cell r="R103">
            <v>3412.34</v>
          </cell>
          <cell r="S103">
            <v>0</v>
          </cell>
          <cell r="T103">
            <v>0</v>
          </cell>
          <cell r="U103">
            <v>15</v>
          </cell>
          <cell r="V103">
            <v>581.17303658536582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A104" t="str">
            <v>EN154</v>
          </cell>
          <cell r="B104" t="str">
            <v>XXXXXXXX</v>
          </cell>
          <cell r="C104" t="str">
            <v>Yes</v>
          </cell>
          <cell r="D104" t="str">
            <v>Equipment</v>
          </cell>
          <cell r="E104" t="str">
            <v>14 SEER ASHP from base electric resistance heating</v>
          </cell>
          <cell r="F104" t="str">
            <v>14 SEER ASHP from base electric resistance heating</v>
          </cell>
          <cell r="G104" t="str">
            <v>Base AC, 14 SEER, Electric resistance heating, 3.41 HSPF</v>
          </cell>
          <cell r="H104" t="str">
            <v>Residential</v>
          </cell>
          <cell r="I104" t="str">
            <v>New</v>
          </cell>
          <cell r="J104" t="str">
            <v>Manufactured Home</v>
          </cell>
          <cell r="K104" t="str">
            <v>FL Zone 2</v>
          </cell>
          <cell r="L104" t="str">
            <v>Space Cooling</v>
          </cell>
          <cell r="M104" t="str">
            <v>Heat pump-cooling</v>
          </cell>
          <cell r="N104" t="str">
            <v/>
          </cell>
          <cell r="O104" t="str">
            <v>Per System</v>
          </cell>
          <cell r="P104">
            <v>0</v>
          </cell>
          <cell r="Q104">
            <v>3468.28</v>
          </cell>
          <cell r="R104">
            <v>3468.28</v>
          </cell>
          <cell r="S104">
            <v>0</v>
          </cell>
          <cell r="T104">
            <v>0</v>
          </cell>
          <cell r="U104">
            <v>15</v>
          </cell>
          <cell r="V104">
            <v>590.7004634146341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</row>
        <row r="105">
          <cell r="A105" t="str">
            <v>ET155</v>
          </cell>
          <cell r="B105" t="str">
            <v>XXXXXXXX</v>
          </cell>
          <cell r="C105" t="str">
            <v>Yes</v>
          </cell>
          <cell r="D105" t="str">
            <v>Equipment</v>
          </cell>
          <cell r="E105" t="str">
            <v>14 SEER ASHP from base electric resistance heating</v>
          </cell>
          <cell r="F105" t="str">
            <v>14 SEER ASHP from base electric resistance heating</v>
          </cell>
          <cell r="G105" t="str">
            <v>Base AC, 14 SEER, Electric resistance heating, 3.41 HSPF</v>
          </cell>
          <cell r="H105" t="str">
            <v>Residential</v>
          </cell>
          <cell r="I105" t="str">
            <v>Turnover</v>
          </cell>
          <cell r="J105" t="str">
            <v>Single Family</v>
          </cell>
          <cell r="K105" t="str">
            <v>FL Zone 2</v>
          </cell>
          <cell r="L105" t="str">
            <v>Space Heating</v>
          </cell>
          <cell r="M105" t="str">
            <v>Heat pump-heating</v>
          </cell>
          <cell r="N105" t="str">
            <v/>
          </cell>
          <cell r="O105" t="str">
            <v>Per System</v>
          </cell>
          <cell r="P105">
            <v>0</v>
          </cell>
          <cell r="Q105">
            <v>1631</v>
          </cell>
          <cell r="R105">
            <v>678.25731707317084</v>
          </cell>
          <cell r="S105">
            <v>952.74268292682916</v>
          </cell>
          <cell r="T105">
            <v>0.5841463414634146</v>
          </cell>
          <cell r="U105">
            <v>15</v>
          </cell>
          <cell r="V105">
            <v>952.74268292682916</v>
          </cell>
          <cell r="W105">
            <v>0</v>
          </cell>
          <cell r="X105">
            <v>0.61735367631464888</v>
          </cell>
          <cell r="Y105">
            <v>0</v>
          </cell>
          <cell r="Z105">
            <v>6.4797524806817306E-4</v>
          </cell>
        </row>
        <row r="106">
          <cell r="A106" t="str">
            <v>ET156</v>
          </cell>
          <cell r="B106" t="str">
            <v>XXXXXXXX</v>
          </cell>
          <cell r="C106" t="str">
            <v>Yes</v>
          </cell>
          <cell r="D106" t="str">
            <v>Equipment</v>
          </cell>
          <cell r="E106" t="str">
            <v>14 SEER ASHP from base electric resistance heating</v>
          </cell>
          <cell r="F106" t="str">
            <v>14 SEER ASHP from base electric resistance heating</v>
          </cell>
          <cell r="G106" t="str">
            <v>Base AC, 14 SEER, Electric resistance heating, 3.41 HSPF</v>
          </cell>
          <cell r="H106" t="str">
            <v>Residential</v>
          </cell>
          <cell r="I106" t="str">
            <v>Turnover</v>
          </cell>
          <cell r="J106" t="str">
            <v>Multi-Family</v>
          </cell>
          <cell r="K106" t="str">
            <v>FL Zone 2</v>
          </cell>
          <cell r="L106" t="str">
            <v>Space Heating</v>
          </cell>
          <cell r="M106" t="str">
            <v>Heat pump-heating</v>
          </cell>
          <cell r="N106" t="str">
            <v/>
          </cell>
          <cell r="O106" t="str">
            <v>Per System</v>
          </cell>
          <cell r="P106">
            <v>0</v>
          </cell>
          <cell r="Q106">
            <v>994.91</v>
          </cell>
          <cell r="R106">
            <v>413.73696341463415</v>
          </cell>
          <cell r="S106">
            <v>581.17303658536582</v>
          </cell>
          <cell r="T106">
            <v>0.5841463414634146</v>
          </cell>
          <cell r="U106">
            <v>15</v>
          </cell>
          <cell r="V106">
            <v>581.17303658536582</v>
          </cell>
          <cell r="W106">
            <v>0</v>
          </cell>
          <cell r="X106">
            <v>0.37658574255193583</v>
          </cell>
          <cell r="Y106">
            <v>0</v>
          </cell>
          <cell r="Z106">
            <v>6.4797524806817306E-4</v>
          </cell>
        </row>
        <row r="107">
          <cell r="A107" t="str">
            <v>ET157</v>
          </cell>
          <cell r="B107" t="str">
            <v>XXXXXXXX</v>
          </cell>
          <cell r="C107" t="str">
            <v>Yes</v>
          </cell>
          <cell r="D107" t="str">
            <v>Equipment</v>
          </cell>
          <cell r="E107" t="str">
            <v>14 SEER ASHP from base electric resistance heating</v>
          </cell>
          <cell r="F107" t="str">
            <v>14 SEER ASHP from base electric resistance heating</v>
          </cell>
          <cell r="G107" t="str">
            <v>Base AC, 14 SEER, Electric resistance heating, 3.41 HSPF</v>
          </cell>
          <cell r="H107" t="str">
            <v>Residential</v>
          </cell>
          <cell r="I107" t="str">
            <v>Turnover</v>
          </cell>
          <cell r="J107" t="str">
            <v>Manufactured Home</v>
          </cell>
          <cell r="K107" t="str">
            <v>FL Zone 2</v>
          </cell>
          <cell r="L107" t="str">
            <v>Space Heating</v>
          </cell>
          <cell r="M107" t="str">
            <v>Heat pump-heating</v>
          </cell>
          <cell r="N107" t="str">
            <v/>
          </cell>
          <cell r="O107" t="str">
            <v>Per System</v>
          </cell>
          <cell r="P107">
            <v>0</v>
          </cell>
          <cell r="Q107">
            <v>1011.22</v>
          </cell>
          <cell r="R107">
            <v>420.51953658536593</v>
          </cell>
          <cell r="S107">
            <v>590.7004634146341</v>
          </cell>
          <cell r="T107">
            <v>0.5841463414634146</v>
          </cell>
          <cell r="U107">
            <v>15</v>
          </cell>
          <cell r="V107">
            <v>590.7004634146341</v>
          </cell>
          <cell r="W107">
            <v>0</v>
          </cell>
          <cell r="X107">
            <v>0.3827592793150823</v>
          </cell>
          <cell r="Y107">
            <v>0</v>
          </cell>
          <cell r="Z107">
            <v>6.4797524806817306E-4</v>
          </cell>
        </row>
        <row r="108">
          <cell r="A108" t="str">
            <v>EN161</v>
          </cell>
          <cell r="B108" t="str">
            <v>XXXXXXXX</v>
          </cell>
          <cell r="C108" t="str">
            <v>Yes</v>
          </cell>
          <cell r="D108" t="str">
            <v>Equipment</v>
          </cell>
          <cell r="E108" t="str">
            <v>14 SEER ASHP from base electric resistance heating</v>
          </cell>
          <cell r="F108" t="str">
            <v>14 SEER ASHP from base electric resistance heating</v>
          </cell>
          <cell r="G108" t="str">
            <v>Base AC, 14 SEER, Electric resistance heating, 3.41 HSPF</v>
          </cell>
          <cell r="H108" t="str">
            <v>Residential</v>
          </cell>
          <cell r="I108" t="str">
            <v>New</v>
          </cell>
          <cell r="J108" t="str">
            <v>Single Family</v>
          </cell>
          <cell r="K108" t="str">
            <v>FL Zone 2</v>
          </cell>
          <cell r="L108" t="str">
            <v>Space Heating</v>
          </cell>
          <cell r="M108" t="str">
            <v>Heat pump-heating</v>
          </cell>
          <cell r="N108" t="str">
            <v/>
          </cell>
          <cell r="O108" t="str">
            <v>Per System</v>
          </cell>
          <cell r="P108">
            <v>0</v>
          </cell>
          <cell r="Q108">
            <v>1631</v>
          </cell>
          <cell r="R108">
            <v>678.25731707317084</v>
          </cell>
          <cell r="S108">
            <v>952.74268292682916</v>
          </cell>
          <cell r="T108">
            <v>0.5841463414634146</v>
          </cell>
          <cell r="U108">
            <v>15</v>
          </cell>
          <cell r="V108">
            <v>952.74268292682916</v>
          </cell>
          <cell r="W108">
            <v>0</v>
          </cell>
          <cell r="X108">
            <v>0.61735367631464888</v>
          </cell>
          <cell r="Y108">
            <v>0</v>
          </cell>
          <cell r="Z108">
            <v>6.4797524806817306E-4</v>
          </cell>
        </row>
        <row r="109">
          <cell r="A109" t="str">
            <v>EN162</v>
          </cell>
          <cell r="B109" t="str">
            <v>XXXXXXXX</v>
          </cell>
          <cell r="C109" t="str">
            <v>Yes</v>
          </cell>
          <cell r="D109" t="str">
            <v>Equipment</v>
          </cell>
          <cell r="E109" t="str">
            <v>14 SEER ASHP from base electric resistance heating</v>
          </cell>
          <cell r="F109" t="str">
            <v>14 SEER ASHP from base electric resistance heating</v>
          </cell>
          <cell r="G109" t="str">
            <v>Base AC, 14 SEER, Electric resistance heating, 3.41 HSPF</v>
          </cell>
          <cell r="H109" t="str">
            <v>Residential</v>
          </cell>
          <cell r="I109" t="str">
            <v>New</v>
          </cell>
          <cell r="J109" t="str">
            <v>Multi-Family</v>
          </cell>
          <cell r="K109" t="str">
            <v>FL Zone 2</v>
          </cell>
          <cell r="L109" t="str">
            <v>Space Heating</v>
          </cell>
          <cell r="M109" t="str">
            <v>Heat pump-heating</v>
          </cell>
          <cell r="N109" t="str">
            <v/>
          </cell>
          <cell r="O109" t="str">
            <v>Per System</v>
          </cell>
          <cell r="P109">
            <v>0</v>
          </cell>
          <cell r="Q109">
            <v>994.91</v>
          </cell>
          <cell r="R109">
            <v>413.73696341463415</v>
          </cell>
          <cell r="S109">
            <v>581.17303658536582</v>
          </cell>
          <cell r="T109">
            <v>0.5841463414634146</v>
          </cell>
          <cell r="U109">
            <v>15</v>
          </cell>
          <cell r="V109">
            <v>581.17303658536582</v>
          </cell>
          <cell r="W109">
            <v>0</v>
          </cell>
          <cell r="X109">
            <v>0.37658574255193583</v>
          </cell>
          <cell r="Y109">
            <v>0</v>
          </cell>
          <cell r="Z109">
            <v>6.4797524806817306E-4</v>
          </cell>
        </row>
        <row r="110">
          <cell r="A110" t="str">
            <v>EN163</v>
          </cell>
          <cell r="B110" t="str">
            <v>XXXXXXXX</v>
          </cell>
          <cell r="C110" t="str">
            <v>Yes</v>
          </cell>
          <cell r="D110" t="str">
            <v>Equipment</v>
          </cell>
          <cell r="E110" t="str">
            <v>14 SEER ASHP from base electric resistance heating</v>
          </cell>
          <cell r="F110" t="str">
            <v>14 SEER ASHP from base electric resistance heating</v>
          </cell>
          <cell r="G110" t="str">
            <v>Base AC, 14 SEER, Electric resistance heating, 3.41 HSPF</v>
          </cell>
          <cell r="H110" t="str">
            <v>Residential</v>
          </cell>
          <cell r="I110" t="str">
            <v>New</v>
          </cell>
          <cell r="J110" t="str">
            <v>Manufactured Home</v>
          </cell>
          <cell r="K110" t="str">
            <v>FL Zone 2</v>
          </cell>
          <cell r="L110" t="str">
            <v>Space Heating</v>
          </cell>
          <cell r="M110" t="str">
            <v>Heat pump-heating</v>
          </cell>
          <cell r="N110" t="str">
            <v/>
          </cell>
          <cell r="O110" t="str">
            <v>Per System</v>
          </cell>
          <cell r="P110">
            <v>0</v>
          </cell>
          <cell r="Q110">
            <v>1011.22</v>
          </cell>
          <cell r="R110">
            <v>420.51953658536593</v>
          </cell>
          <cell r="S110">
            <v>590.7004634146341</v>
          </cell>
          <cell r="T110">
            <v>0.5841463414634146</v>
          </cell>
          <cell r="U110">
            <v>15</v>
          </cell>
          <cell r="V110">
            <v>590.7004634146341</v>
          </cell>
          <cell r="W110">
            <v>0</v>
          </cell>
          <cell r="X110">
            <v>0.3827592793150823</v>
          </cell>
          <cell r="Y110">
            <v>0</v>
          </cell>
          <cell r="Z110">
            <v>6.4797524806817306E-4</v>
          </cell>
        </row>
        <row r="111">
          <cell r="A111" t="str">
            <v>ET164</v>
          </cell>
          <cell r="B111" t="str">
            <v>XXXXXXXX</v>
          </cell>
          <cell r="C111" t="str">
            <v>Yes</v>
          </cell>
          <cell r="D111" t="str">
            <v>Equipment</v>
          </cell>
          <cell r="E111" t="str">
            <v>15 SEER Air Source Heat Pump</v>
          </cell>
          <cell r="F111" t="str">
            <v>15 SEER Air Source Heat Pump</v>
          </cell>
          <cell r="G111" t="str">
            <v>Code-Compliant ASHP, 14 SEER, 8.2 HSPF</v>
          </cell>
          <cell r="H111" t="str">
            <v>Residential</v>
          </cell>
          <cell r="I111" t="str">
            <v>Turnover</v>
          </cell>
          <cell r="J111" t="str">
            <v>Single Family</v>
          </cell>
          <cell r="K111" t="str">
            <v>FL Zone 2</v>
          </cell>
          <cell r="L111" t="str">
            <v>Space Cooling</v>
          </cell>
          <cell r="M111" t="str">
            <v>Heat pump-cooling</v>
          </cell>
          <cell r="N111" t="str">
            <v/>
          </cell>
          <cell r="O111" t="str">
            <v>Per System</v>
          </cell>
          <cell r="P111">
            <v>0</v>
          </cell>
          <cell r="Q111">
            <v>5594</v>
          </cell>
          <cell r="R111">
            <v>5221.0666666666675</v>
          </cell>
          <cell r="S111">
            <v>372.93333333333271</v>
          </cell>
          <cell r="T111">
            <v>6.6666666666666555E-2</v>
          </cell>
          <cell r="U111">
            <v>15</v>
          </cell>
          <cell r="V111">
            <v>402.08627450980345</v>
          </cell>
          <cell r="W111">
            <v>0.17643353362211722</v>
          </cell>
          <cell r="X111">
            <v>0</v>
          </cell>
          <cell r="Y111">
            <v>4.7309671153588896E-4</v>
          </cell>
          <cell r="Z111">
            <v>0</v>
          </cell>
        </row>
        <row r="112">
          <cell r="A112" t="str">
            <v>ET165</v>
          </cell>
          <cell r="B112" t="str">
            <v>XXXXXXXX</v>
          </cell>
          <cell r="C112" t="str">
            <v>Yes</v>
          </cell>
          <cell r="D112" t="str">
            <v>Equipment</v>
          </cell>
          <cell r="E112" t="str">
            <v>15 SEER Air Source Heat Pump</v>
          </cell>
          <cell r="F112" t="str">
            <v>15 SEER Air Source Heat Pump</v>
          </cell>
          <cell r="G112" t="str">
            <v>Code-Compliant ASHP, 14 SEER, 8.2 HSPF</v>
          </cell>
          <cell r="H112" t="str">
            <v>Residential</v>
          </cell>
          <cell r="I112" t="str">
            <v>Turnover</v>
          </cell>
          <cell r="J112" t="str">
            <v>Multi-Family</v>
          </cell>
          <cell r="K112" t="str">
            <v>FL Zone 2</v>
          </cell>
          <cell r="L112" t="str">
            <v>Space Cooling</v>
          </cell>
          <cell r="M112" t="str">
            <v>Heat pump-cooling</v>
          </cell>
          <cell r="N112" t="str">
            <v/>
          </cell>
          <cell r="O112" t="str">
            <v>Per System</v>
          </cell>
          <cell r="P112">
            <v>0</v>
          </cell>
          <cell r="Q112">
            <v>3412.34</v>
          </cell>
          <cell r="R112">
            <v>3184.8506666666667</v>
          </cell>
          <cell r="S112">
            <v>227.48933333333329</v>
          </cell>
          <cell r="T112">
            <v>6.6666666666666652E-2</v>
          </cell>
          <cell r="U112">
            <v>15</v>
          </cell>
          <cell r="V112">
            <v>245.27262745098045</v>
          </cell>
          <cell r="W112">
            <v>0.10762445550949166</v>
          </cell>
          <cell r="X112">
            <v>0</v>
          </cell>
          <cell r="Y112">
            <v>4.7309671153588896E-4</v>
          </cell>
          <cell r="Z112">
            <v>0</v>
          </cell>
        </row>
        <row r="113">
          <cell r="A113" t="str">
            <v>ET166</v>
          </cell>
          <cell r="B113" t="str">
            <v>XXXXXXXX</v>
          </cell>
          <cell r="C113" t="str">
            <v>Yes</v>
          </cell>
          <cell r="D113" t="str">
            <v>Equipment</v>
          </cell>
          <cell r="E113" t="str">
            <v>15 SEER Air Source Heat Pump</v>
          </cell>
          <cell r="F113" t="str">
            <v>15 SEER Air Source Heat Pump</v>
          </cell>
          <cell r="G113" t="str">
            <v>Code-Compliant ASHP, 14 SEER, 8.2 HSPF</v>
          </cell>
          <cell r="H113" t="str">
            <v>Residential</v>
          </cell>
          <cell r="I113" t="str">
            <v>Turnover</v>
          </cell>
          <cell r="J113" t="str">
            <v>Manufactured Home</v>
          </cell>
          <cell r="K113" t="str">
            <v>FL Zone 2</v>
          </cell>
          <cell r="L113" t="str">
            <v>Space Cooling</v>
          </cell>
          <cell r="M113" t="str">
            <v>Heat pump-cooling</v>
          </cell>
          <cell r="N113" t="str">
            <v/>
          </cell>
          <cell r="O113" t="str">
            <v>Per System</v>
          </cell>
          <cell r="P113">
            <v>0</v>
          </cell>
          <cell r="Q113">
            <v>3468.28</v>
          </cell>
          <cell r="R113">
            <v>3237.061333333334</v>
          </cell>
          <cell r="S113">
            <v>231.21866666666628</v>
          </cell>
          <cell r="T113">
            <v>6.6666666666666555E-2</v>
          </cell>
          <cell r="U113">
            <v>15</v>
          </cell>
          <cell r="V113">
            <v>249.29349019607812</v>
          </cell>
          <cell r="W113">
            <v>0.10938879084571268</v>
          </cell>
          <cell r="X113">
            <v>0</v>
          </cell>
          <cell r="Y113">
            <v>4.7309671153588896E-4</v>
          </cell>
          <cell r="Z113">
            <v>0</v>
          </cell>
        </row>
        <row r="114">
          <cell r="A114" t="str">
            <v>EN170</v>
          </cell>
          <cell r="B114" t="str">
            <v>XXXXXXXX</v>
          </cell>
          <cell r="C114" t="str">
            <v>Yes</v>
          </cell>
          <cell r="D114" t="str">
            <v>Equipment</v>
          </cell>
          <cell r="E114" t="str">
            <v>15 SEER Air Source Heat Pump</v>
          </cell>
          <cell r="F114" t="str">
            <v>15 SEER Air Source Heat Pump</v>
          </cell>
          <cell r="G114" t="str">
            <v>Code-Compliant ASHP, 14 SEER, 8.2 HSPF</v>
          </cell>
          <cell r="H114" t="str">
            <v>Residential</v>
          </cell>
          <cell r="I114" t="str">
            <v>New</v>
          </cell>
          <cell r="J114" t="str">
            <v>Single Family</v>
          </cell>
          <cell r="K114" t="str">
            <v>FL Zone 2</v>
          </cell>
          <cell r="L114" t="str">
            <v>Space Cooling</v>
          </cell>
          <cell r="M114" t="str">
            <v>Heat pump-cooling</v>
          </cell>
          <cell r="N114" t="str">
            <v/>
          </cell>
          <cell r="O114" t="str">
            <v>Per System</v>
          </cell>
          <cell r="P114">
            <v>0</v>
          </cell>
          <cell r="Q114">
            <v>5594</v>
          </cell>
          <cell r="R114">
            <v>5221.0666666666675</v>
          </cell>
          <cell r="S114">
            <v>372.93333333333271</v>
          </cell>
          <cell r="T114">
            <v>6.6666666666666555E-2</v>
          </cell>
          <cell r="U114">
            <v>15</v>
          </cell>
          <cell r="V114">
            <v>402.08627450980345</v>
          </cell>
          <cell r="W114">
            <v>0.17643353362211722</v>
          </cell>
          <cell r="X114">
            <v>0</v>
          </cell>
          <cell r="Y114">
            <v>4.7309671153588896E-4</v>
          </cell>
          <cell r="Z114">
            <v>0</v>
          </cell>
        </row>
        <row r="115">
          <cell r="A115" t="str">
            <v>EN171</v>
          </cell>
          <cell r="B115" t="str">
            <v>XXXXXXXX</v>
          </cell>
          <cell r="C115" t="str">
            <v>Yes</v>
          </cell>
          <cell r="D115" t="str">
            <v>Equipment</v>
          </cell>
          <cell r="E115" t="str">
            <v>15 SEER Air Source Heat Pump</v>
          </cell>
          <cell r="F115" t="str">
            <v>15 SEER Air Source Heat Pump</v>
          </cell>
          <cell r="G115" t="str">
            <v>Code-Compliant ASHP, 14 SEER, 8.2 HSPF</v>
          </cell>
          <cell r="H115" t="str">
            <v>Residential</v>
          </cell>
          <cell r="I115" t="str">
            <v>New</v>
          </cell>
          <cell r="J115" t="str">
            <v>Multi-Family</v>
          </cell>
          <cell r="K115" t="str">
            <v>FL Zone 2</v>
          </cell>
          <cell r="L115" t="str">
            <v>Space Cooling</v>
          </cell>
          <cell r="M115" t="str">
            <v>Heat pump-cooling</v>
          </cell>
          <cell r="N115" t="str">
            <v/>
          </cell>
          <cell r="O115" t="str">
            <v>Per System</v>
          </cell>
          <cell r="P115">
            <v>0</v>
          </cell>
          <cell r="Q115">
            <v>3412.34</v>
          </cell>
          <cell r="R115">
            <v>3184.8506666666667</v>
          </cell>
          <cell r="S115">
            <v>227.48933333333329</v>
          </cell>
          <cell r="T115">
            <v>6.6666666666666652E-2</v>
          </cell>
          <cell r="U115">
            <v>15</v>
          </cell>
          <cell r="V115">
            <v>245.27262745098045</v>
          </cell>
          <cell r="W115">
            <v>0.10762445550949166</v>
          </cell>
          <cell r="X115">
            <v>0</v>
          </cell>
          <cell r="Y115">
            <v>4.7309671153588896E-4</v>
          </cell>
          <cell r="Z115">
            <v>0</v>
          </cell>
        </row>
        <row r="116">
          <cell r="A116" t="str">
            <v>EN172</v>
          </cell>
          <cell r="B116" t="str">
            <v>XXXXXXXX</v>
          </cell>
          <cell r="C116" t="str">
            <v>Yes</v>
          </cell>
          <cell r="D116" t="str">
            <v>Equipment</v>
          </cell>
          <cell r="E116" t="str">
            <v>15 SEER Air Source Heat Pump</v>
          </cell>
          <cell r="F116" t="str">
            <v>15 SEER Air Source Heat Pump</v>
          </cell>
          <cell r="G116" t="str">
            <v>Code-Compliant ASHP, 14 SEER, 8.2 HSPF</v>
          </cell>
          <cell r="H116" t="str">
            <v>Residential</v>
          </cell>
          <cell r="I116" t="str">
            <v>New</v>
          </cell>
          <cell r="J116" t="str">
            <v>Manufactured Home</v>
          </cell>
          <cell r="K116" t="str">
            <v>FL Zone 2</v>
          </cell>
          <cell r="L116" t="str">
            <v>Space Cooling</v>
          </cell>
          <cell r="M116" t="str">
            <v>Heat pump-cooling</v>
          </cell>
          <cell r="N116" t="str">
            <v/>
          </cell>
          <cell r="O116" t="str">
            <v>Per System</v>
          </cell>
          <cell r="P116">
            <v>0</v>
          </cell>
          <cell r="Q116">
            <v>3468.28</v>
          </cell>
          <cell r="R116">
            <v>3237.061333333334</v>
          </cell>
          <cell r="S116">
            <v>231.21866666666628</v>
          </cell>
          <cell r="T116">
            <v>6.6666666666666555E-2</v>
          </cell>
          <cell r="U116">
            <v>15</v>
          </cell>
          <cell r="V116">
            <v>249.29349019607812</v>
          </cell>
          <cell r="W116">
            <v>0.10938879084571268</v>
          </cell>
          <cell r="X116">
            <v>0</v>
          </cell>
          <cell r="Y116">
            <v>4.7309671153588896E-4</v>
          </cell>
          <cell r="Z116">
            <v>0</v>
          </cell>
        </row>
        <row r="117">
          <cell r="A117" t="str">
            <v>ET173</v>
          </cell>
          <cell r="B117" t="str">
            <v>XXXXXXXX</v>
          </cell>
          <cell r="C117" t="str">
            <v>Yes</v>
          </cell>
          <cell r="D117" t="str">
            <v>Equipment</v>
          </cell>
          <cell r="E117" t="str">
            <v>15 SEER Air Source Heat Pump</v>
          </cell>
          <cell r="F117" t="str">
            <v>15 SEER Air Source Heat Pump</v>
          </cell>
          <cell r="G117" t="str">
            <v>Code-Compliant ASHP, 14 SEER, 8.2 HSPF</v>
          </cell>
          <cell r="H117" t="str">
            <v>Residential</v>
          </cell>
          <cell r="I117" t="str">
            <v>Turnover</v>
          </cell>
          <cell r="J117" t="str">
            <v>Single Family</v>
          </cell>
          <cell r="K117" t="str">
            <v>FL Zone 2</v>
          </cell>
          <cell r="L117" t="str">
            <v>Space Heating</v>
          </cell>
          <cell r="M117" t="str">
            <v>Heat pump-heating</v>
          </cell>
          <cell r="N117" t="str">
            <v/>
          </cell>
          <cell r="O117" t="str">
            <v>Per System</v>
          </cell>
          <cell r="P117">
            <v>0</v>
          </cell>
          <cell r="Q117">
            <v>826</v>
          </cell>
          <cell r="R117">
            <v>796.84705882352932</v>
          </cell>
          <cell r="S117">
            <v>29.15294117647073</v>
          </cell>
          <cell r="T117">
            <v>3.5294117647058997E-2</v>
          </cell>
          <cell r="U117">
            <v>15</v>
          </cell>
          <cell r="V117">
            <v>402.08627450980345</v>
          </cell>
          <cell r="W117">
            <v>0</v>
          </cell>
          <cell r="X117">
            <v>0.2605419534702974</v>
          </cell>
          <cell r="Y117">
            <v>0</v>
          </cell>
          <cell r="Z117">
            <v>8.9370726573749677E-3</v>
          </cell>
        </row>
        <row r="118">
          <cell r="A118" t="str">
            <v>ET174</v>
          </cell>
          <cell r="B118" t="str">
            <v>XXXXXXXX</v>
          </cell>
          <cell r="C118" t="str">
            <v>Yes</v>
          </cell>
          <cell r="D118" t="str">
            <v>Equipment</v>
          </cell>
          <cell r="E118" t="str">
            <v>15 SEER Air Source Heat Pump</v>
          </cell>
          <cell r="F118" t="str">
            <v>15 SEER Air Source Heat Pump</v>
          </cell>
          <cell r="G118" t="str">
            <v>Code-Compliant ASHP, 14 SEER, 8.2 HSPF</v>
          </cell>
          <cell r="H118" t="str">
            <v>Residential</v>
          </cell>
          <cell r="I118" t="str">
            <v>Turnover</v>
          </cell>
          <cell r="J118" t="str">
            <v>Multi-Family</v>
          </cell>
          <cell r="K118" t="str">
            <v>FL Zone 2</v>
          </cell>
          <cell r="L118" t="str">
            <v>Space Heating</v>
          </cell>
          <cell r="M118" t="str">
            <v>Heat pump-heating</v>
          </cell>
          <cell r="N118" t="str">
            <v/>
          </cell>
          <cell r="O118" t="str">
            <v>Per System</v>
          </cell>
          <cell r="P118">
            <v>0</v>
          </cell>
          <cell r="Q118">
            <v>503.86</v>
          </cell>
          <cell r="R118">
            <v>486.07670588235283</v>
          </cell>
          <cell r="S118">
            <v>17.783294117647173</v>
          </cell>
          <cell r="T118">
            <v>3.5294117647059052E-2</v>
          </cell>
          <cell r="U118">
            <v>15</v>
          </cell>
          <cell r="V118">
            <v>245.27262745098045</v>
          </cell>
          <cell r="W118">
            <v>0</v>
          </cell>
          <cell r="X118">
            <v>0.15893059161688164</v>
          </cell>
          <cell r="Y118">
            <v>0</v>
          </cell>
          <cell r="Z118">
            <v>8.937072657374966E-3</v>
          </cell>
        </row>
        <row r="119">
          <cell r="A119" t="str">
            <v>ET175</v>
          </cell>
          <cell r="B119" t="str">
            <v>XXXXXXXX</v>
          </cell>
          <cell r="C119" t="str">
            <v>Yes</v>
          </cell>
          <cell r="D119" t="str">
            <v>Equipment</v>
          </cell>
          <cell r="E119" t="str">
            <v>15 SEER Air Source Heat Pump</v>
          </cell>
          <cell r="F119" t="str">
            <v>15 SEER Air Source Heat Pump</v>
          </cell>
          <cell r="G119" t="str">
            <v>Code-Compliant ASHP, 14 SEER, 8.2 HSPF</v>
          </cell>
          <cell r="H119" t="str">
            <v>Residential</v>
          </cell>
          <cell r="I119" t="str">
            <v>Turnover</v>
          </cell>
          <cell r="J119" t="str">
            <v>Manufactured Home</v>
          </cell>
          <cell r="K119" t="str">
            <v>FL Zone 2</v>
          </cell>
          <cell r="L119" t="str">
            <v>Space Heating</v>
          </cell>
          <cell r="M119" t="str">
            <v>Heat pump-heating</v>
          </cell>
          <cell r="N119" t="str">
            <v/>
          </cell>
          <cell r="O119" t="str">
            <v>Per System</v>
          </cell>
          <cell r="P119">
            <v>0</v>
          </cell>
          <cell r="Q119">
            <v>512.12</v>
          </cell>
          <cell r="R119">
            <v>494.04517647058816</v>
          </cell>
          <cell r="S119">
            <v>18.074823529411855</v>
          </cell>
          <cell r="T119">
            <v>3.5294117647058997E-2</v>
          </cell>
          <cell r="U119">
            <v>15</v>
          </cell>
          <cell r="V119">
            <v>249.29349019607812</v>
          </cell>
          <cell r="W119">
            <v>0</v>
          </cell>
          <cell r="X119">
            <v>0.16153601115158439</v>
          </cell>
          <cell r="Y119">
            <v>0</v>
          </cell>
          <cell r="Z119">
            <v>8.9370726573749677E-3</v>
          </cell>
        </row>
        <row r="120">
          <cell r="A120" t="str">
            <v>EN179</v>
          </cell>
          <cell r="B120" t="str">
            <v>XXXXXXXX</v>
          </cell>
          <cell r="C120" t="str">
            <v>Yes</v>
          </cell>
          <cell r="D120" t="str">
            <v>Equipment</v>
          </cell>
          <cell r="E120" t="str">
            <v>15 SEER Air Source Heat Pump</v>
          </cell>
          <cell r="F120" t="str">
            <v>15 SEER Air Source Heat Pump</v>
          </cell>
          <cell r="G120" t="str">
            <v>Code-Compliant ASHP, 14 SEER, 8.2 HSPF</v>
          </cell>
          <cell r="H120" t="str">
            <v>Residential</v>
          </cell>
          <cell r="I120" t="str">
            <v>New</v>
          </cell>
          <cell r="J120" t="str">
            <v>Single Family</v>
          </cell>
          <cell r="K120" t="str">
            <v>FL Zone 2</v>
          </cell>
          <cell r="L120" t="str">
            <v>Space Heating</v>
          </cell>
          <cell r="M120" t="str">
            <v>Heat pump-heating</v>
          </cell>
          <cell r="N120" t="str">
            <v/>
          </cell>
          <cell r="O120" t="str">
            <v>Per System</v>
          </cell>
          <cell r="P120">
            <v>0</v>
          </cell>
          <cell r="Q120">
            <v>826</v>
          </cell>
          <cell r="R120">
            <v>796.84705882352932</v>
          </cell>
          <cell r="S120">
            <v>29.15294117647073</v>
          </cell>
          <cell r="T120">
            <v>3.5294117647058997E-2</v>
          </cell>
          <cell r="U120">
            <v>15</v>
          </cell>
          <cell r="V120">
            <v>402.08627450980345</v>
          </cell>
          <cell r="W120">
            <v>0</v>
          </cell>
          <cell r="X120">
            <v>0.2605419534702974</v>
          </cell>
          <cell r="Y120">
            <v>0</v>
          </cell>
          <cell r="Z120">
            <v>8.9370726573749677E-3</v>
          </cell>
        </row>
        <row r="121">
          <cell r="A121" t="str">
            <v>EN180</v>
          </cell>
          <cell r="B121" t="str">
            <v>XXXXXXXX</v>
          </cell>
          <cell r="C121" t="str">
            <v>Yes</v>
          </cell>
          <cell r="D121" t="str">
            <v>Equipment</v>
          </cell>
          <cell r="E121" t="str">
            <v>15 SEER Air Source Heat Pump</v>
          </cell>
          <cell r="F121" t="str">
            <v>15 SEER Air Source Heat Pump</v>
          </cell>
          <cell r="G121" t="str">
            <v>Code-Compliant ASHP, 14 SEER, 8.2 HSPF</v>
          </cell>
          <cell r="H121" t="str">
            <v>Residential</v>
          </cell>
          <cell r="I121" t="str">
            <v>New</v>
          </cell>
          <cell r="J121" t="str">
            <v>Multi-Family</v>
          </cell>
          <cell r="K121" t="str">
            <v>FL Zone 2</v>
          </cell>
          <cell r="L121" t="str">
            <v>Space Heating</v>
          </cell>
          <cell r="M121" t="str">
            <v>Heat pump-heating</v>
          </cell>
          <cell r="N121" t="str">
            <v/>
          </cell>
          <cell r="O121" t="str">
            <v>Per System</v>
          </cell>
          <cell r="P121">
            <v>0</v>
          </cell>
          <cell r="Q121">
            <v>503.86</v>
          </cell>
          <cell r="R121">
            <v>486.07670588235283</v>
          </cell>
          <cell r="S121">
            <v>17.783294117647173</v>
          </cell>
          <cell r="T121">
            <v>3.5294117647059052E-2</v>
          </cell>
          <cell r="U121">
            <v>15</v>
          </cell>
          <cell r="V121">
            <v>245.27262745098045</v>
          </cell>
          <cell r="W121">
            <v>0</v>
          </cell>
          <cell r="X121">
            <v>0.15893059161688164</v>
          </cell>
          <cell r="Y121">
            <v>0</v>
          </cell>
          <cell r="Z121">
            <v>8.937072657374966E-3</v>
          </cell>
        </row>
        <row r="122">
          <cell r="A122" t="str">
            <v>EN181</v>
          </cell>
          <cell r="B122" t="str">
            <v>XXXXXXXX</v>
          </cell>
          <cell r="C122" t="str">
            <v>Yes</v>
          </cell>
          <cell r="D122" t="str">
            <v>Equipment</v>
          </cell>
          <cell r="E122" t="str">
            <v>15 SEER Air Source Heat Pump</v>
          </cell>
          <cell r="F122" t="str">
            <v>15 SEER Air Source Heat Pump</v>
          </cell>
          <cell r="G122" t="str">
            <v>Code-Compliant ASHP, 14 SEER, 8.2 HSPF</v>
          </cell>
          <cell r="H122" t="str">
            <v>Residential</v>
          </cell>
          <cell r="I122" t="str">
            <v>New</v>
          </cell>
          <cell r="J122" t="str">
            <v>Manufactured Home</v>
          </cell>
          <cell r="K122" t="str">
            <v>FL Zone 2</v>
          </cell>
          <cell r="L122" t="str">
            <v>Space Heating</v>
          </cell>
          <cell r="M122" t="str">
            <v>Heat pump-heating</v>
          </cell>
          <cell r="N122" t="str">
            <v/>
          </cell>
          <cell r="O122" t="str">
            <v>Per System</v>
          </cell>
          <cell r="P122">
            <v>0</v>
          </cell>
          <cell r="Q122">
            <v>512.12</v>
          </cell>
          <cell r="R122">
            <v>494.04517647058816</v>
          </cell>
          <cell r="S122">
            <v>18.074823529411855</v>
          </cell>
          <cell r="T122">
            <v>3.5294117647058997E-2</v>
          </cell>
          <cell r="U122">
            <v>15</v>
          </cell>
          <cell r="V122">
            <v>249.29349019607812</v>
          </cell>
          <cell r="W122">
            <v>0</v>
          </cell>
          <cell r="X122">
            <v>0.16153601115158439</v>
          </cell>
          <cell r="Y122">
            <v>0</v>
          </cell>
          <cell r="Z122">
            <v>8.9370726573749677E-3</v>
          </cell>
        </row>
        <row r="123">
          <cell r="A123" t="str">
            <v>ET182</v>
          </cell>
          <cell r="B123" t="str">
            <v>XXXXXXXX</v>
          </cell>
          <cell r="C123" t="str">
            <v>Yes</v>
          </cell>
          <cell r="D123" t="str">
            <v>Equipment</v>
          </cell>
          <cell r="E123" t="str">
            <v>15 SEER Central AC</v>
          </cell>
          <cell r="F123" t="str">
            <v>15 SEER Central AC</v>
          </cell>
          <cell r="G123" t="str">
            <v>Code-Compliant Central AC, 14 SEER</v>
          </cell>
          <cell r="H123" t="str">
            <v>Residential</v>
          </cell>
          <cell r="I123" t="str">
            <v>Turnover</v>
          </cell>
          <cell r="J123" t="str">
            <v>Single Family</v>
          </cell>
          <cell r="K123" t="str">
            <v>FL Zone 2</v>
          </cell>
          <cell r="L123" t="str">
            <v>Space Cooling</v>
          </cell>
          <cell r="M123" t="str">
            <v>CAC</v>
          </cell>
          <cell r="N123" t="str">
            <v/>
          </cell>
          <cell r="O123" t="str">
            <v>Per System</v>
          </cell>
          <cell r="P123">
            <v>0</v>
          </cell>
          <cell r="Q123">
            <v>5594</v>
          </cell>
          <cell r="R123">
            <v>5221.0666666666675</v>
          </cell>
          <cell r="S123">
            <v>372.93333333333271</v>
          </cell>
          <cell r="T123">
            <v>6.6666666666666555E-2</v>
          </cell>
          <cell r="U123">
            <v>15</v>
          </cell>
          <cell r="V123">
            <v>372.93333333333271</v>
          </cell>
          <cell r="W123">
            <v>0.19070579260417519</v>
          </cell>
          <cell r="X123">
            <v>0</v>
          </cell>
          <cell r="Y123">
            <v>5.1136698052603371E-4</v>
          </cell>
          <cell r="Z123">
            <v>0</v>
          </cell>
        </row>
        <row r="124">
          <cell r="A124" t="str">
            <v>ET183</v>
          </cell>
          <cell r="B124" t="str">
            <v>XXXXXXXX</v>
          </cell>
          <cell r="C124" t="str">
            <v>Yes</v>
          </cell>
          <cell r="D124" t="str">
            <v>Equipment</v>
          </cell>
          <cell r="E124" t="str">
            <v>15 SEER Central AC</v>
          </cell>
          <cell r="F124" t="str">
            <v>15 SEER Central AC</v>
          </cell>
          <cell r="G124" t="str">
            <v>Code-Compliant Central AC, 14 SEER</v>
          </cell>
          <cell r="H124" t="str">
            <v>Residential</v>
          </cell>
          <cell r="I124" t="str">
            <v>Turnover</v>
          </cell>
          <cell r="J124" t="str">
            <v>Multi-Family</v>
          </cell>
          <cell r="K124" t="str">
            <v>FL Zone 2</v>
          </cell>
          <cell r="L124" t="str">
            <v>Space Cooling</v>
          </cell>
          <cell r="M124" t="str">
            <v>CAC</v>
          </cell>
          <cell r="N124" t="str">
            <v/>
          </cell>
          <cell r="O124" t="str">
            <v>Per System</v>
          </cell>
          <cell r="P124">
            <v>0</v>
          </cell>
          <cell r="Q124">
            <v>3412.34</v>
          </cell>
          <cell r="R124">
            <v>3184.8506666666667</v>
          </cell>
          <cell r="S124">
            <v>227.48933333333329</v>
          </cell>
          <cell r="T124">
            <v>6.6666666666666652E-2</v>
          </cell>
          <cell r="U124">
            <v>15</v>
          </cell>
          <cell r="V124">
            <v>227.48933333333329</v>
          </cell>
          <cell r="W124">
            <v>0.11633053348854704</v>
          </cell>
          <cell r="X124">
            <v>0</v>
          </cell>
          <cell r="Y124">
            <v>5.1136698052603371E-4</v>
          </cell>
          <cell r="Z124">
            <v>0</v>
          </cell>
        </row>
        <row r="125">
          <cell r="A125" t="str">
            <v>ET184</v>
          </cell>
          <cell r="B125" t="str">
            <v>XXXXXXXX</v>
          </cell>
          <cell r="C125" t="str">
            <v>Yes</v>
          </cell>
          <cell r="D125" t="str">
            <v>Equipment</v>
          </cell>
          <cell r="E125" t="str">
            <v>15 SEER Central AC</v>
          </cell>
          <cell r="F125" t="str">
            <v>15 SEER Central AC</v>
          </cell>
          <cell r="G125" t="str">
            <v>Code-Compliant Central AC, 14 SEER</v>
          </cell>
          <cell r="H125" t="str">
            <v>Residential</v>
          </cell>
          <cell r="I125" t="str">
            <v>Turnover</v>
          </cell>
          <cell r="J125" t="str">
            <v>Manufactured Home</v>
          </cell>
          <cell r="K125" t="str">
            <v>FL Zone 2</v>
          </cell>
          <cell r="L125" t="str">
            <v>Space Cooling</v>
          </cell>
          <cell r="M125" t="str">
            <v>CAC</v>
          </cell>
          <cell r="N125" t="str">
            <v/>
          </cell>
          <cell r="O125" t="str">
            <v>Per System</v>
          </cell>
          <cell r="P125">
            <v>0</v>
          </cell>
          <cell r="Q125">
            <v>3468.28</v>
          </cell>
          <cell r="R125">
            <v>3237.061333333334</v>
          </cell>
          <cell r="S125">
            <v>231.21866666666628</v>
          </cell>
          <cell r="T125">
            <v>6.6666666666666555E-2</v>
          </cell>
          <cell r="U125">
            <v>15</v>
          </cell>
          <cell r="V125">
            <v>231.21866666666628</v>
          </cell>
          <cell r="W125">
            <v>0.11823759141458862</v>
          </cell>
          <cell r="X125">
            <v>0</v>
          </cell>
          <cell r="Y125">
            <v>5.1136698052603371E-4</v>
          </cell>
          <cell r="Z125">
            <v>0</v>
          </cell>
        </row>
        <row r="126">
          <cell r="A126" t="str">
            <v>EN188</v>
          </cell>
          <cell r="B126" t="str">
            <v>XXXXXXXX</v>
          </cell>
          <cell r="C126" t="str">
            <v>Yes</v>
          </cell>
          <cell r="D126" t="str">
            <v>Equipment</v>
          </cell>
          <cell r="E126" t="str">
            <v>15 SEER Central AC</v>
          </cell>
          <cell r="F126" t="str">
            <v>15 SEER Central AC</v>
          </cell>
          <cell r="G126" t="str">
            <v>Code-Compliant Central AC, 14 SEER</v>
          </cell>
          <cell r="H126" t="str">
            <v>Residential</v>
          </cell>
          <cell r="I126" t="str">
            <v>New</v>
          </cell>
          <cell r="J126" t="str">
            <v>Single Family</v>
          </cell>
          <cell r="K126" t="str">
            <v>FL Zone 2</v>
          </cell>
          <cell r="L126" t="str">
            <v>Space Cooling</v>
          </cell>
          <cell r="M126" t="str">
            <v>CAC</v>
          </cell>
          <cell r="N126" t="str">
            <v/>
          </cell>
          <cell r="O126" t="str">
            <v>Per System</v>
          </cell>
          <cell r="P126">
            <v>0</v>
          </cell>
          <cell r="Q126">
            <v>5594</v>
          </cell>
          <cell r="R126">
            <v>5221.0666666666675</v>
          </cell>
          <cell r="S126">
            <v>372.93333333333271</v>
          </cell>
          <cell r="T126">
            <v>6.6666666666666555E-2</v>
          </cell>
          <cell r="U126">
            <v>15</v>
          </cell>
          <cell r="V126">
            <v>372.93333333333271</v>
          </cell>
          <cell r="W126">
            <v>0.19070579260417519</v>
          </cell>
          <cell r="X126">
            <v>0</v>
          </cell>
          <cell r="Y126">
            <v>5.1136698052603371E-4</v>
          </cell>
          <cell r="Z126">
            <v>0</v>
          </cell>
        </row>
        <row r="127">
          <cell r="A127" t="str">
            <v>EN189</v>
          </cell>
          <cell r="B127" t="str">
            <v>XXXXXXXX</v>
          </cell>
          <cell r="C127" t="str">
            <v>Yes</v>
          </cell>
          <cell r="D127" t="str">
            <v>Equipment</v>
          </cell>
          <cell r="E127" t="str">
            <v>15 SEER Central AC</v>
          </cell>
          <cell r="F127" t="str">
            <v>15 SEER Central AC</v>
          </cell>
          <cell r="G127" t="str">
            <v>Code-Compliant Central AC, 14 SEER</v>
          </cell>
          <cell r="H127" t="str">
            <v>Residential</v>
          </cell>
          <cell r="I127" t="str">
            <v>New</v>
          </cell>
          <cell r="J127" t="str">
            <v>Multi-Family</v>
          </cell>
          <cell r="K127" t="str">
            <v>FL Zone 2</v>
          </cell>
          <cell r="L127" t="str">
            <v>Space Cooling</v>
          </cell>
          <cell r="M127" t="str">
            <v>CAC</v>
          </cell>
          <cell r="N127" t="str">
            <v/>
          </cell>
          <cell r="O127" t="str">
            <v>Per System</v>
          </cell>
          <cell r="P127">
            <v>0</v>
          </cell>
          <cell r="Q127">
            <v>3412.34</v>
          </cell>
          <cell r="R127">
            <v>3184.8506666666667</v>
          </cell>
          <cell r="S127">
            <v>227.48933333333329</v>
          </cell>
          <cell r="T127">
            <v>6.6666666666666652E-2</v>
          </cell>
          <cell r="U127">
            <v>15</v>
          </cell>
          <cell r="V127">
            <v>227.48933333333329</v>
          </cell>
          <cell r="W127">
            <v>0.11633053348854704</v>
          </cell>
          <cell r="X127">
            <v>0</v>
          </cell>
          <cell r="Y127">
            <v>5.1136698052603371E-4</v>
          </cell>
          <cell r="Z127">
            <v>0</v>
          </cell>
        </row>
        <row r="128">
          <cell r="A128" t="str">
            <v>EN190</v>
          </cell>
          <cell r="B128" t="str">
            <v>XXXXXXXX</v>
          </cell>
          <cell r="C128" t="str">
            <v>Yes</v>
          </cell>
          <cell r="D128" t="str">
            <v>Equipment</v>
          </cell>
          <cell r="E128" t="str">
            <v>15 SEER Central AC</v>
          </cell>
          <cell r="F128" t="str">
            <v>15 SEER Central AC</v>
          </cell>
          <cell r="G128" t="str">
            <v>Code-Compliant Central AC, 14 SEER</v>
          </cell>
          <cell r="H128" t="str">
            <v>Residential</v>
          </cell>
          <cell r="I128" t="str">
            <v>New</v>
          </cell>
          <cell r="J128" t="str">
            <v>Manufactured Home</v>
          </cell>
          <cell r="K128" t="str">
            <v>FL Zone 2</v>
          </cell>
          <cell r="L128" t="str">
            <v>Space Cooling</v>
          </cell>
          <cell r="M128" t="str">
            <v>CAC</v>
          </cell>
          <cell r="N128" t="str">
            <v/>
          </cell>
          <cell r="O128" t="str">
            <v>Per System</v>
          </cell>
          <cell r="P128">
            <v>0</v>
          </cell>
          <cell r="Q128">
            <v>3468.28</v>
          </cell>
          <cell r="R128">
            <v>3237.061333333334</v>
          </cell>
          <cell r="S128">
            <v>231.21866666666628</v>
          </cell>
          <cell r="T128">
            <v>6.6666666666666555E-2</v>
          </cell>
          <cell r="U128">
            <v>15</v>
          </cell>
          <cell r="V128">
            <v>231.21866666666628</v>
          </cell>
          <cell r="W128">
            <v>0.11823759141458862</v>
          </cell>
          <cell r="X128">
            <v>0</v>
          </cell>
          <cell r="Y128">
            <v>5.1136698052603371E-4</v>
          </cell>
          <cell r="Z128">
            <v>0</v>
          </cell>
        </row>
        <row r="129">
          <cell r="A129" t="str">
            <v>ET191</v>
          </cell>
          <cell r="B129" t="str">
            <v>XXXXXXXX</v>
          </cell>
          <cell r="C129" t="str">
            <v>Yes</v>
          </cell>
          <cell r="D129" t="str">
            <v>Equipment</v>
          </cell>
          <cell r="E129" t="str">
            <v>16 SEER Air Source Heat Pump</v>
          </cell>
          <cell r="F129" t="str">
            <v>16 SEER Air Source Heat Pump</v>
          </cell>
          <cell r="G129" t="str">
            <v>Code-Compliant ASHP, 14 SEER, 8.2 HSPF</v>
          </cell>
          <cell r="H129" t="str">
            <v>Residential</v>
          </cell>
          <cell r="I129" t="str">
            <v>Turnover</v>
          </cell>
          <cell r="J129" t="str">
            <v>Single Family</v>
          </cell>
          <cell r="K129" t="str">
            <v>FL Zone 2</v>
          </cell>
          <cell r="L129" t="str">
            <v>Space Cooling</v>
          </cell>
          <cell r="M129" t="str">
            <v>Heat pump-cooling</v>
          </cell>
          <cell r="N129" t="str">
            <v/>
          </cell>
          <cell r="O129" t="str">
            <v>Per System</v>
          </cell>
          <cell r="P129">
            <v>0</v>
          </cell>
          <cell r="Q129">
            <v>5594</v>
          </cell>
          <cell r="R129">
            <v>4894.7500000000009</v>
          </cell>
          <cell r="S129">
            <v>699.24999999999909</v>
          </cell>
          <cell r="T129">
            <v>0.12499999999999983</v>
          </cell>
          <cell r="U129">
            <v>15</v>
          </cell>
          <cell r="V129">
            <v>772.67222222222142</v>
          </cell>
          <cell r="W129">
            <v>0.33904487454718263</v>
          </cell>
          <cell r="X129">
            <v>0</v>
          </cell>
          <cell r="Y129">
            <v>4.8486932362843484E-4</v>
          </cell>
          <cell r="Z129">
            <v>0</v>
          </cell>
        </row>
        <row r="130">
          <cell r="A130" t="str">
            <v>ET192</v>
          </cell>
          <cell r="B130" t="str">
            <v>XXXXXXXX</v>
          </cell>
          <cell r="C130" t="str">
            <v>Yes</v>
          </cell>
          <cell r="D130" t="str">
            <v>Equipment</v>
          </cell>
          <cell r="E130" t="str">
            <v>16 SEER Air Source Heat Pump</v>
          </cell>
          <cell r="F130" t="str">
            <v>16 SEER Air Source Heat Pump</v>
          </cell>
          <cell r="G130" t="str">
            <v>Code-Compliant ASHP, 14 SEER, 8.2 HSPF</v>
          </cell>
          <cell r="H130" t="str">
            <v>Residential</v>
          </cell>
          <cell r="I130" t="str">
            <v>Turnover</v>
          </cell>
          <cell r="J130" t="str">
            <v>Multi-Family</v>
          </cell>
          <cell r="K130" t="str">
            <v>FL Zone 2</v>
          </cell>
          <cell r="L130" t="str">
            <v>Space Cooling</v>
          </cell>
          <cell r="M130" t="str">
            <v>Heat pump-cooling</v>
          </cell>
          <cell r="N130" t="str">
            <v/>
          </cell>
          <cell r="O130" t="str">
            <v>Per System</v>
          </cell>
          <cell r="P130">
            <v>0</v>
          </cell>
          <cell r="Q130">
            <v>3412.34</v>
          </cell>
          <cell r="R130">
            <v>2985.7974999999997</v>
          </cell>
          <cell r="S130">
            <v>426.54250000000042</v>
          </cell>
          <cell r="T130">
            <v>0.12500000000000011</v>
          </cell>
          <cell r="U130">
            <v>15</v>
          </cell>
          <cell r="V130">
            <v>471.3300555555561</v>
          </cell>
          <cell r="W130">
            <v>0.20681737347378185</v>
          </cell>
          <cell r="X130">
            <v>0</v>
          </cell>
          <cell r="Y130">
            <v>4.8486932362843478E-4</v>
          </cell>
          <cell r="Z130">
            <v>0</v>
          </cell>
        </row>
        <row r="131">
          <cell r="A131" t="str">
            <v>ET193</v>
          </cell>
          <cell r="B131" t="str">
            <v>XXXXXXXX</v>
          </cell>
          <cell r="C131" t="str">
            <v>Yes</v>
          </cell>
          <cell r="D131" t="str">
            <v>Equipment</v>
          </cell>
          <cell r="E131" t="str">
            <v>16 SEER Air Source Heat Pump</v>
          </cell>
          <cell r="F131" t="str">
            <v>16 SEER Air Source Heat Pump</v>
          </cell>
          <cell r="G131" t="str">
            <v>Code-Compliant ASHP, 14 SEER, 8.2 HSPF</v>
          </cell>
          <cell r="H131" t="str">
            <v>Residential</v>
          </cell>
          <cell r="I131" t="str">
            <v>Turnover</v>
          </cell>
          <cell r="J131" t="str">
            <v>Manufactured Home</v>
          </cell>
          <cell r="K131" t="str">
            <v>FL Zone 2</v>
          </cell>
          <cell r="L131" t="str">
            <v>Space Cooling</v>
          </cell>
          <cell r="M131" t="str">
            <v>Heat pump-cooling</v>
          </cell>
          <cell r="N131" t="str">
            <v/>
          </cell>
          <cell r="O131" t="str">
            <v>Per System</v>
          </cell>
          <cell r="P131">
            <v>0</v>
          </cell>
          <cell r="Q131">
            <v>3468.28</v>
          </cell>
          <cell r="R131">
            <v>3034.7450000000008</v>
          </cell>
          <cell r="S131">
            <v>433.53499999999946</v>
          </cell>
          <cell r="T131">
            <v>0.12499999999999983</v>
          </cell>
          <cell r="U131">
            <v>15</v>
          </cell>
          <cell r="V131">
            <v>479.05677777777731</v>
          </cell>
          <cell r="W131">
            <v>0.21020782221925324</v>
          </cell>
          <cell r="X131">
            <v>0</v>
          </cell>
          <cell r="Y131">
            <v>4.8486932362843484E-4</v>
          </cell>
          <cell r="Z131">
            <v>0</v>
          </cell>
        </row>
        <row r="132">
          <cell r="A132" t="str">
            <v>EN197</v>
          </cell>
          <cell r="B132" t="str">
            <v>XXXXXXXX</v>
          </cell>
          <cell r="C132" t="str">
            <v>Yes</v>
          </cell>
          <cell r="D132" t="str">
            <v>Equipment</v>
          </cell>
          <cell r="E132" t="str">
            <v>16 SEER Air Source Heat Pump</v>
          </cell>
          <cell r="F132" t="str">
            <v>16 SEER Air Source Heat Pump</v>
          </cell>
          <cell r="G132" t="str">
            <v>Code-Compliant ASHP, 14 SEER, 8.2 HSPF</v>
          </cell>
          <cell r="H132" t="str">
            <v>Residential</v>
          </cell>
          <cell r="I132" t="str">
            <v>New</v>
          </cell>
          <cell r="J132" t="str">
            <v>Single Family</v>
          </cell>
          <cell r="K132" t="str">
            <v>FL Zone 2</v>
          </cell>
          <cell r="L132" t="str">
            <v>Space Cooling</v>
          </cell>
          <cell r="M132" t="str">
            <v>Heat pump-cooling</v>
          </cell>
          <cell r="N132" t="str">
            <v/>
          </cell>
          <cell r="O132" t="str">
            <v>Per System</v>
          </cell>
          <cell r="P132">
            <v>0</v>
          </cell>
          <cell r="Q132">
            <v>5594</v>
          </cell>
          <cell r="R132">
            <v>4894.7500000000009</v>
          </cell>
          <cell r="S132">
            <v>699.24999999999909</v>
          </cell>
          <cell r="T132">
            <v>0.12499999999999983</v>
          </cell>
          <cell r="U132">
            <v>15</v>
          </cell>
          <cell r="V132">
            <v>772.67222222222142</v>
          </cell>
          <cell r="W132">
            <v>0.33904487454718263</v>
          </cell>
          <cell r="X132">
            <v>0</v>
          </cell>
          <cell r="Y132">
            <v>4.8486932362843484E-4</v>
          </cell>
          <cell r="Z132">
            <v>0</v>
          </cell>
        </row>
        <row r="133">
          <cell r="A133" t="str">
            <v>EN198</v>
          </cell>
          <cell r="B133" t="str">
            <v>XXXXXXXX</v>
          </cell>
          <cell r="C133" t="str">
            <v>Yes</v>
          </cell>
          <cell r="D133" t="str">
            <v>Equipment</v>
          </cell>
          <cell r="E133" t="str">
            <v>16 SEER Air Source Heat Pump</v>
          </cell>
          <cell r="F133" t="str">
            <v>16 SEER Air Source Heat Pump</v>
          </cell>
          <cell r="G133" t="str">
            <v>Code-Compliant ASHP, 14 SEER, 8.2 HSPF</v>
          </cell>
          <cell r="H133" t="str">
            <v>Residential</v>
          </cell>
          <cell r="I133" t="str">
            <v>New</v>
          </cell>
          <cell r="J133" t="str">
            <v>Multi-Family</v>
          </cell>
          <cell r="K133" t="str">
            <v>FL Zone 2</v>
          </cell>
          <cell r="L133" t="str">
            <v>Space Cooling</v>
          </cell>
          <cell r="M133" t="str">
            <v>Heat pump-cooling</v>
          </cell>
          <cell r="N133" t="str">
            <v/>
          </cell>
          <cell r="O133" t="str">
            <v>Per System</v>
          </cell>
          <cell r="P133">
            <v>0</v>
          </cell>
          <cell r="Q133">
            <v>3412.34</v>
          </cell>
          <cell r="R133">
            <v>2985.7974999999997</v>
          </cell>
          <cell r="S133">
            <v>426.54250000000042</v>
          </cell>
          <cell r="T133">
            <v>0.12500000000000011</v>
          </cell>
          <cell r="U133">
            <v>15</v>
          </cell>
          <cell r="V133">
            <v>471.3300555555561</v>
          </cell>
          <cell r="W133">
            <v>0.20681737347378185</v>
          </cell>
          <cell r="X133">
            <v>0</v>
          </cell>
          <cell r="Y133">
            <v>4.8486932362843478E-4</v>
          </cell>
          <cell r="Z133">
            <v>0</v>
          </cell>
        </row>
        <row r="134">
          <cell r="A134" t="str">
            <v>EN199</v>
          </cell>
          <cell r="B134" t="str">
            <v>XXXXXXXX</v>
          </cell>
          <cell r="C134" t="str">
            <v>Yes</v>
          </cell>
          <cell r="D134" t="str">
            <v>Equipment</v>
          </cell>
          <cell r="E134" t="str">
            <v>16 SEER Air Source Heat Pump</v>
          </cell>
          <cell r="F134" t="str">
            <v>16 SEER Air Source Heat Pump</v>
          </cell>
          <cell r="G134" t="str">
            <v>Code-Compliant ASHP, 14 SEER, 8.2 HSPF</v>
          </cell>
          <cell r="H134" t="str">
            <v>Residential</v>
          </cell>
          <cell r="I134" t="str">
            <v>New</v>
          </cell>
          <cell r="J134" t="str">
            <v>Manufactured Home</v>
          </cell>
          <cell r="K134" t="str">
            <v>FL Zone 2</v>
          </cell>
          <cell r="L134" t="str">
            <v>Space Cooling</v>
          </cell>
          <cell r="M134" t="str">
            <v>Heat pump-cooling</v>
          </cell>
          <cell r="N134" t="str">
            <v/>
          </cell>
          <cell r="O134" t="str">
            <v>Per System</v>
          </cell>
          <cell r="P134">
            <v>0</v>
          </cell>
          <cell r="Q134">
            <v>3468.28</v>
          </cell>
          <cell r="R134">
            <v>3034.7450000000008</v>
          </cell>
          <cell r="S134">
            <v>433.53499999999946</v>
          </cell>
          <cell r="T134">
            <v>0.12499999999999983</v>
          </cell>
          <cell r="U134">
            <v>15</v>
          </cell>
          <cell r="V134">
            <v>479.05677777777731</v>
          </cell>
          <cell r="W134">
            <v>0.21020782221925324</v>
          </cell>
          <cell r="X134">
            <v>0</v>
          </cell>
          <cell r="Y134">
            <v>4.8486932362843484E-4</v>
          </cell>
          <cell r="Z134">
            <v>0</v>
          </cell>
        </row>
        <row r="135">
          <cell r="A135" t="str">
            <v>ET200</v>
          </cell>
          <cell r="B135" t="str">
            <v>XXXXXXXX</v>
          </cell>
          <cell r="C135" t="str">
            <v>Yes</v>
          </cell>
          <cell r="D135" t="str">
            <v>Equipment</v>
          </cell>
          <cell r="E135" t="str">
            <v>16 SEER Air Source Heat Pump</v>
          </cell>
          <cell r="F135" t="str">
            <v>16 SEER Air Source Heat Pump</v>
          </cell>
          <cell r="G135" t="str">
            <v>Code-Compliant ASHP, 14 SEER, 8.2 HSPF</v>
          </cell>
          <cell r="H135" t="str">
            <v>Residential</v>
          </cell>
          <cell r="I135" t="str">
            <v>Turnover</v>
          </cell>
          <cell r="J135" t="str">
            <v>Single Family</v>
          </cell>
          <cell r="K135" t="str">
            <v>FL Zone 2</v>
          </cell>
          <cell r="L135" t="str">
            <v>Space Heating</v>
          </cell>
          <cell r="M135" t="str">
            <v>Heat pump-heating</v>
          </cell>
          <cell r="N135" t="str">
            <v/>
          </cell>
          <cell r="O135" t="str">
            <v>Per System</v>
          </cell>
          <cell r="P135">
            <v>0</v>
          </cell>
          <cell r="Q135">
            <v>826</v>
          </cell>
          <cell r="R135">
            <v>752.57777777777767</v>
          </cell>
          <cell r="S135">
            <v>73.422222222222331</v>
          </cell>
          <cell r="T135">
            <v>8.8888888888889017E-2</v>
          </cell>
          <cell r="U135">
            <v>15</v>
          </cell>
          <cell r="V135">
            <v>772.67222222222142</v>
          </cell>
          <cell r="W135">
            <v>0</v>
          </cell>
          <cell r="X135">
            <v>0.50067247486983046</v>
          </cell>
          <cell r="Y135">
            <v>0</v>
          </cell>
          <cell r="Z135">
            <v>6.8190863708057926E-3</v>
          </cell>
        </row>
        <row r="136">
          <cell r="A136" t="str">
            <v>ET201</v>
          </cell>
          <cell r="B136" t="str">
            <v>XXXXXXXX</v>
          </cell>
          <cell r="C136" t="str">
            <v>Yes</v>
          </cell>
          <cell r="D136" t="str">
            <v>Equipment</v>
          </cell>
          <cell r="E136" t="str">
            <v>16 SEER Air Source Heat Pump</v>
          </cell>
          <cell r="F136" t="str">
            <v>16 SEER Air Source Heat Pump</v>
          </cell>
          <cell r="G136" t="str">
            <v>Code-Compliant ASHP, 14 SEER, 8.2 HSPF</v>
          </cell>
          <cell r="H136" t="str">
            <v>Residential</v>
          </cell>
          <cell r="I136" t="str">
            <v>Turnover</v>
          </cell>
          <cell r="J136" t="str">
            <v>Multi-Family</v>
          </cell>
          <cell r="K136" t="str">
            <v>FL Zone 2</v>
          </cell>
          <cell r="L136" t="str">
            <v>Space Heating</v>
          </cell>
          <cell r="M136" t="str">
            <v>Heat pump-heating</v>
          </cell>
          <cell r="N136" t="str">
            <v/>
          </cell>
          <cell r="O136" t="str">
            <v>Per System</v>
          </cell>
          <cell r="P136">
            <v>0</v>
          </cell>
          <cell r="Q136">
            <v>503.86</v>
          </cell>
          <cell r="R136">
            <v>459.07244444444433</v>
          </cell>
          <cell r="S136">
            <v>44.787555555555677</v>
          </cell>
          <cell r="T136">
            <v>8.8888888888889128E-2</v>
          </cell>
          <cell r="U136">
            <v>15</v>
          </cell>
          <cell r="V136">
            <v>471.3300555555561</v>
          </cell>
          <cell r="W136">
            <v>0</v>
          </cell>
          <cell r="X136">
            <v>0.30541020967059723</v>
          </cell>
          <cell r="Y136">
            <v>0</v>
          </cell>
          <cell r="Z136">
            <v>6.8190863708057986E-3</v>
          </cell>
        </row>
        <row r="137">
          <cell r="A137" t="str">
            <v>ET202</v>
          </cell>
          <cell r="B137" t="str">
            <v>XXXXXXXX</v>
          </cell>
          <cell r="C137" t="str">
            <v>Yes</v>
          </cell>
          <cell r="D137" t="str">
            <v>Equipment</v>
          </cell>
          <cell r="E137" t="str">
            <v>16 SEER Air Source Heat Pump</v>
          </cell>
          <cell r="F137" t="str">
            <v>16 SEER Air Source Heat Pump</v>
          </cell>
          <cell r="G137" t="str">
            <v>Code-Compliant ASHP, 14 SEER, 8.2 HSPF</v>
          </cell>
          <cell r="H137" t="str">
            <v>Residential</v>
          </cell>
          <cell r="I137" t="str">
            <v>Turnover</v>
          </cell>
          <cell r="J137" t="str">
            <v>Manufactured Home</v>
          </cell>
          <cell r="K137" t="str">
            <v>FL Zone 2</v>
          </cell>
          <cell r="L137" t="str">
            <v>Space Heating</v>
          </cell>
          <cell r="M137" t="str">
            <v>Heat pump-heating</v>
          </cell>
          <cell r="N137" t="str">
            <v/>
          </cell>
          <cell r="O137" t="str">
            <v>Per System</v>
          </cell>
          <cell r="P137">
            <v>0</v>
          </cell>
          <cell r="Q137">
            <v>512.12</v>
          </cell>
          <cell r="R137">
            <v>466.59822222222215</v>
          </cell>
          <cell r="S137">
            <v>45.521777777777842</v>
          </cell>
          <cell r="T137">
            <v>8.8888888888889017E-2</v>
          </cell>
          <cell r="U137">
            <v>15</v>
          </cell>
          <cell r="V137">
            <v>479.05677777777731</v>
          </cell>
          <cell r="W137">
            <v>0</v>
          </cell>
          <cell r="X137">
            <v>0.31041693441929491</v>
          </cell>
          <cell r="Y137">
            <v>0</v>
          </cell>
          <cell r="Z137">
            <v>6.8190863708057934E-3</v>
          </cell>
        </row>
        <row r="138">
          <cell r="A138" t="str">
            <v>EN206</v>
          </cell>
          <cell r="B138" t="str">
            <v>XXXXXXXX</v>
          </cell>
          <cell r="C138" t="str">
            <v>Yes</v>
          </cell>
          <cell r="D138" t="str">
            <v>Equipment</v>
          </cell>
          <cell r="E138" t="str">
            <v>16 SEER Air Source Heat Pump</v>
          </cell>
          <cell r="F138" t="str">
            <v>16 SEER Air Source Heat Pump</v>
          </cell>
          <cell r="G138" t="str">
            <v>Code-Compliant ASHP, 14 SEER, 8.2 HSPF</v>
          </cell>
          <cell r="H138" t="str">
            <v>Residential</v>
          </cell>
          <cell r="I138" t="str">
            <v>New</v>
          </cell>
          <cell r="J138" t="str">
            <v>Single Family</v>
          </cell>
          <cell r="K138" t="str">
            <v>FL Zone 2</v>
          </cell>
          <cell r="L138" t="str">
            <v>Space Heating</v>
          </cell>
          <cell r="M138" t="str">
            <v>Heat pump-heating</v>
          </cell>
          <cell r="N138" t="str">
            <v/>
          </cell>
          <cell r="O138" t="str">
            <v>Per System</v>
          </cell>
          <cell r="P138">
            <v>0</v>
          </cell>
          <cell r="Q138">
            <v>826</v>
          </cell>
          <cell r="R138">
            <v>752.57777777777767</v>
          </cell>
          <cell r="S138">
            <v>73.422222222222331</v>
          </cell>
          <cell r="T138">
            <v>8.8888888888889017E-2</v>
          </cell>
          <cell r="U138">
            <v>15</v>
          </cell>
          <cell r="V138">
            <v>772.67222222222142</v>
          </cell>
          <cell r="W138">
            <v>0</v>
          </cell>
          <cell r="X138">
            <v>0.50067247486983046</v>
          </cell>
          <cell r="Y138">
            <v>0</v>
          </cell>
          <cell r="Z138">
            <v>6.8190863708057926E-3</v>
          </cell>
        </row>
        <row r="139">
          <cell r="A139" t="str">
            <v>EN207</v>
          </cell>
          <cell r="B139" t="str">
            <v>XXXXXXXX</v>
          </cell>
          <cell r="C139" t="str">
            <v>Yes</v>
          </cell>
          <cell r="D139" t="str">
            <v>Equipment</v>
          </cell>
          <cell r="E139" t="str">
            <v>16 SEER Air Source Heat Pump</v>
          </cell>
          <cell r="F139" t="str">
            <v>16 SEER Air Source Heat Pump</v>
          </cell>
          <cell r="G139" t="str">
            <v>Code-Compliant ASHP, 14 SEER, 8.2 HSPF</v>
          </cell>
          <cell r="H139" t="str">
            <v>Residential</v>
          </cell>
          <cell r="I139" t="str">
            <v>New</v>
          </cell>
          <cell r="J139" t="str">
            <v>Multi-Family</v>
          </cell>
          <cell r="K139" t="str">
            <v>FL Zone 2</v>
          </cell>
          <cell r="L139" t="str">
            <v>Space Heating</v>
          </cell>
          <cell r="M139" t="str">
            <v>Heat pump-heating</v>
          </cell>
          <cell r="N139" t="str">
            <v/>
          </cell>
          <cell r="O139" t="str">
            <v>Per System</v>
          </cell>
          <cell r="P139">
            <v>0</v>
          </cell>
          <cell r="Q139">
            <v>503.86</v>
          </cell>
          <cell r="R139">
            <v>459.07244444444433</v>
          </cell>
          <cell r="S139">
            <v>44.787555555555677</v>
          </cell>
          <cell r="T139">
            <v>8.8888888888889128E-2</v>
          </cell>
          <cell r="U139">
            <v>15</v>
          </cell>
          <cell r="V139">
            <v>471.3300555555561</v>
          </cell>
          <cell r="W139">
            <v>0</v>
          </cell>
          <cell r="X139">
            <v>0.30541020967059723</v>
          </cell>
          <cell r="Y139">
            <v>0</v>
          </cell>
          <cell r="Z139">
            <v>6.8190863708057986E-3</v>
          </cell>
        </row>
        <row r="140">
          <cell r="A140" t="str">
            <v>EN208</v>
          </cell>
          <cell r="B140" t="str">
            <v>XXXXXXXX</v>
          </cell>
          <cell r="C140" t="str">
            <v>Yes</v>
          </cell>
          <cell r="D140" t="str">
            <v>Equipment</v>
          </cell>
          <cell r="E140" t="str">
            <v>16 SEER Air Source Heat Pump</v>
          </cell>
          <cell r="F140" t="str">
            <v>16 SEER Air Source Heat Pump</v>
          </cell>
          <cell r="G140" t="str">
            <v>Code-Compliant ASHP, 14 SEER, 8.2 HSPF</v>
          </cell>
          <cell r="H140" t="str">
            <v>Residential</v>
          </cell>
          <cell r="I140" t="str">
            <v>New</v>
          </cell>
          <cell r="J140" t="str">
            <v>Manufactured Home</v>
          </cell>
          <cell r="K140" t="str">
            <v>FL Zone 2</v>
          </cell>
          <cell r="L140" t="str">
            <v>Space Heating</v>
          </cell>
          <cell r="M140" t="str">
            <v>Heat pump-heating</v>
          </cell>
          <cell r="N140" t="str">
            <v/>
          </cell>
          <cell r="O140" t="str">
            <v>Per System</v>
          </cell>
          <cell r="P140">
            <v>0</v>
          </cell>
          <cell r="Q140">
            <v>512.12</v>
          </cell>
          <cell r="R140">
            <v>466.59822222222215</v>
          </cell>
          <cell r="S140">
            <v>45.521777777777842</v>
          </cell>
          <cell r="T140">
            <v>8.8888888888889017E-2</v>
          </cell>
          <cell r="U140">
            <v>15</v>
          </cell>
          <cell r="V140">
            <v>479.05677777777731</v>
          </cell>
          <cell r="W140">
            <v>0</v>
          </cell>
          <cell r="X140">
            <v>0.31041693441929491</v>
          </cell>
          <cell r="Y140">
            <v>0</v>
          </cell>
          <cell r="Z140">
            <v>6.8190863708057934E-3</v>
          </cell>
        </row>
        <row r="141">
          <cell r="A141" t="str">
            <v>ET209</v>
          </cell>
          <cell r="B141" t="str">
            <v>XXXXXXXX</v>
          </cell>
          <cell r="C141" t="str">
            <v>Yes</v>
          </cell>
          <cell r="D141" t="str">
            <v>Equipment</v>
          </cell>
          <cell r="E141" t="str">
            <v>16 SEER Central AC</v>
          </cell>
          <cell r="F141" t="str">
            <v>16 SEER Central AC</v>
          </cell>
          <cell r="G141" t="str">
            <v>Code-Compliant Central AC, 14 SEER</v>
          </cell>
          <cell r="H141" t="str">
            <v>Residential</v>
          </cell>
          <cell r="I141" t="str">
            <v>Turnover</v>
          </cell>
          <cell r="J141" t="str">
            <v>Single Family</v>
          </cell>
          <cell r="K141" t="str">
            <v>FL Zone 2</v>
          </cell>
          <cell r="L141" t="str">
            <v>Space Cooling</v>
          </cell>
          <cell r="M141" t="str">
            <v>CAC</v>
          </cell>
          <cell r="N141" t="str">
            <v/>
          </cell>
          <cell r="O141" t="str">
            <v>Per System</v>
          </cell>
          <cell r="P141">
            <v>0</v>
          </cell>
          <cell r="Q141">
            <v>5594</v>
          </cell>
          <cell r="R141">
            <v>4894.7500000000009</v>
          </cell>
          <cell r="S141">
            <v>699.24999999999909</v>
          </cell>
          <cell r="T141">
            <v>0.12499999999999983</v>
          </cell>
          <cell r="U141">
            <v>15</v>
          </cell>
          <cell r="V141">
            <v>699.24999999999909</v>
          </cell>
          <cell r="W141">
            <v>0.35757336113282862</v>
          </cell>
          <cell r="X141">
            <v>0</v>
          </cell>
          <cell r="Y141">
            <v>5.1136698052603371E-4</v>
          </cell>
          <cell r="Z141">
            <v>0</v>
          </cell>
        </row>
        <row r="142">
          <cell r="A142" t="str">
            <v>ET210</v>
          </cell>
          <cell r="B142" t="str">
            <v>XXXXXXXX</v>
          </cell>
          <cell r="C142" t="str">
            <v>Yes</v>
          </cell>
          <cell r="D142" t="str">
            <v>Equipment</v>
          </cell>
          <cell r="E142" t="str">
            <v>16 SEER Central AC</v>
          </cell>
          <cell r="F142" t="str">
            <v>16 SEER Central AC</v>
          </cell>
          <cell r="G142" t="str">
            <v>Code-Compliant Central AC, 14 SEER</v>
          </cell>
          <cell r="H142" t="str">
            <v>Residential</v>
          </cell>
          <cell r="I142" t="str">
            <v>Turnover</v>
          </cell>
          <cell r="J142" t="str">
            <v>Multi-Family</v>
          </cell>
          <cell r="K142" t="str">
            <v>FL Zone 2</v>
          </cell>
          <cell r="L142" t="str">
            <v>Space Cooling</v>
          </cell>
          <cell r="M142" t="str">
            <v>CAC</v>
          </cell>
          <cell r="N142" t="str">
            <v/>
          </cell>
          <cell r="O142" t="str">
            <v>Per System</v>
          </cell>
          <cell r="P142">
            <v>0</v>
          </cell>
          <cell r="Q142">
            <v>3412.34</v>
          </cell>
          <cell r="R142">
            <v>2985.7974999999997</v>
          </cell>
          <cell r="S142">
            <v>426.54250000000042</v>
          </cell>
          <cell r="T142">
            <v>0.12500000000000011</v>
          </cell>
          <cell r="U142">
            <v>15</v>
          </cell>
          <cell r="V142">
            <v>426.54250000000042</v>
          </cell>
          <cell r="W142">
            <v>0.21811975029102595</v>
          </cell>
          <cell r="X142">
            <v>0</v>
          </cell>
          <cell r="Y142">
            <v>5.1136698052603371E-4</v>
          </cell>
          <cell r="Z142">
            <v>0</v>
          </cell>
        </row>
        <row r="143">
          <cell r="A143" t="str">
            <v>ET211</v>
          </cell>
          <cell r="B143" t="str">
            <v>XXXXXXXX</v>
          </cell>
          <cell r="C143" t="str">
            <v>Yes</v>
          </cell>
          <cell r="D143" t="str">
            <v>Equipment</v>
          </cell>
          <cell r="E143" t="str">
            <v>16 SEER Central AC</v>
          </cell>
          <cell r="F143" t="str">
            <v>16 SEER Central AC</v>
          </cell>
          <cell r="G143" t="str">
            <v>Code-Compliant Central AC, 14 SEER</v>
          </cell>
          <cell r="H143" t="str">
            <v>Residential</v>
          </cell>
          <cell r="I143" t="str">
            <v>Turnover</v>
          </cell>
          <cell r="J143" t="str">
            <v>Manufactured Home</v>
          </cell>
          <cell r="K143" t="str">
            <v>FL Zone 2</v>
          </cell>
          <cell r="L143" t="str">
            <v>Space Cooling</v>
          </cell>
          <cell r="M143" t="str">
            <v>CAC</v>
          </cell>
          <cell r="N143" t="str">
            <v/>
          </cell>
          <cell r="O143" t="str">
            <v>Per System</v>
          </cell>
          <cell r="P143">
            <v>0</v>
          </cell>
          <cell r="Q143">
            <v>3468.28</v>
          </cell>
          <cell r="R143">
            <v>3034.7450000000008</v>
          </cell>
          <cell r="S143">
            <v>433.53499999999946</v>
          </cell>
          <cell r="T143">
            <v>0.12499999999999983</v>
          </cell>
          <cell r="U143">
            <v>15</v>
          </cell>
          <cell r="V143">
            <v>433.53499999999946</v>
          </cell>
          <cell r="W143">
            <v>0.22169548390235375</v>
          </cell>
          <cell r="X143">
            <v>0</v>
          </cell>
          <cell r="Y143">
            <v>5.1136698052603371E-4</v>
          </cell>
          <cell r="Z143">
            <v>0</v>
          </cell>
        </row>
        <row r="144">
          <cell r="A144" t="str">
            <v>EN215</v>
          </cell>
          <cell r="B144" t="str">
            <v>XXXXXXXX</v>
          </cell>
          <cell r="C144" t="str">
            <v>Yes</v>
          </cell>
          <cell r="D144" t="str">
            <v>Equipment</v>
          </cell>
          <cell r="E144" t="str">
            <v>16 SEER Central AC</v>
          </cell>
          <cell r="F144" t="str">
            <v>16 SEER Central AC</v>
          </cell>
          <cell r="G144" t="str">
            <v>Code-Compliant Central AC, 14 SEER</v>
          </cell>
          <cell r="H144" t="str">
            <v>Residential</v>
          </cell>
          <cell r="I144" t="str">
            <v>New</v>
          </cell>
          <cell r="J144" t="str">
            <v>Single Family</v>
          </cell>
          <cell r="K144" t="str">
            <v>FL Zone 2</v>
          </cell>
          <cell r="L144" t="str">
            <v>Space Cooling</v>
          </cell>
          <cell r="M144" t="str">
            <v>CAC</v>
          </cell>
          <cell r="N144" t="str">
            <v/>
          </cell>
          <cell r="O144" t="str">
            <v>Per System</v>
          </cell>
          <cell r="P144">
            <v>0</v>
          </cell>
          <cell r="Q144">
            <v>5594</v>
          </cell>
          <cell r="R144">
            <v>4894.7500000000009</v>
          </cell>
          <cell r="S144">
            <v>699.24999999999909</v>
          </cell>
          <cell r="T144">
            <v>0.12499999999999983</v>
          </cell>
          <cell r="U144">
            <v>15</v>
          </cell>
          <cell r="V144">
            <v>699.24999999999909</v>
          </cell>
          <cell r="W144">
            <v>0.35757336113282862</v>
          </cell>
          <cell r="X144">
            <v>0</v>
          </cell>
          <cell r="Y144">
            <v>5.1136698052603371E-4</v>
          </cell>
          <cell r="Z144">
            <v>0</v>
          </cell>
        </row>
        <row r="145">
          <cell r="A145" t="str">
            <v>EN216</v>
          </cell>
          <cell r="B145" t="str">
            <v>XXXXXXXX</v>
          </cell>
          <cell r="C145" t="str">
            <v>Yes</v>
          </cell>
          <cell r="D145" t="str">
            <v>Equipment</v>
          </cell>
          <cell r="E145" t="str">
            <v>16 SEER Central AC</v>
          </cell>
          <cell r="F145" t="str">
            <v>16 SEER Central AC</v>
          </cell>
          <cell r="G145" t="str">
            <v>Code-Compliant Central AC, 14 SEER</v>
          </cell>
          <cell r="H145" t="str">
            <v>Residential</v>
          </cell>
          <cell r="I145" t="str">
            <v>New</v>
          </cell>
          <cell r="J145" t="str">
            <v>Multi-Family</v>
          </cell>
          <cell r="K145" t="str">
            <v>FL Zone 2</v>
          </cell>
          <cell r="L145" t="str">
            <v>Space Cooling</v>
          </cell>
          <cell r="M145" t="str">
            <v>CAC</v>
          </cell>
          <cell r="N145" t="str">
            <v/>
          </cell>
          <cell r="O145" t="str">
            <v>Per System</v>
          </cell>
          <cell r="P145">
            <v>0</v>
          </cell>
          <cell r="Q145">
            <v>3412.34</v>
          </cell>
          <cell r="R145">
            <v>2985.7974999999997</v>
          </cell>
          <cell r="S145">
            <v>426.54250000000042</v>
          </cell>
          <cell r="T145">
            <v>0.12500000000000011</v>
          </cell>
          <cell r="U145">
            <v>15</v>
          </cell>
          <cell r="V145">
            <v>426.54250000000042</v>
          </cell>
          <cell r="W145">
            <v>0.21811975029102595</v>
          </cell>
          <cell r="X145">
            <v>0</v>
          </cell>
          <cell r="Y145">
            <v>5.1136698052603371E-4</v>
          </cell>
          <cell r="Z145">
            <v>0</v>
          </cell>
        </row>
        <row r="146">
          <cell r="A146" t="str">
            <v>EN217</v>
          </cell>
          <cell r="B146" t="str">
            <v>XXXXXXXX</v>
          </cell>
          <cell r="C146" t="str">
            <v>Yes</v>
          </cell>
          <cell r="D146" t="str">
            <v>Equipment</v>
          </cell>
          <cell r="E146" t="str">
            <v>16 SEER Central AC</v>
          </cell>
          <cell r="F146" t="str">
            <v>16 SEER Central AC</v>
          </cell>
          <cell r="G146" t="str">
            <v>Code-Compliant Central AC, 14 SEER</v>
          </cell>
          <cell r="H146" t="str">
            <v>Residential</v>
          </cell>
          <cell r="I146" t="str">
            <v>New</v>
          </cell>
          <cell r="J146" t="str">
            <v>Manufactured Home</v>
          </cell>
          <cell r="K146" t="str">
            <v>FL Zone 2</v>
          </cell>
          <cell r="L146" t="str">
            <v>Space Cooling</v>
          </cell>
          <cell r="M146" t="str">
            <v>CAC</v>
          </cell>
          <cell r="N146" t="str">
            <v/>
          </cell>
          <cell r="O146" t="str">
            <v>Per System</v>
          </cell>
          <cell r="P146">
            <v>0</v>
          </cell>
          <cell r="Q146">
            <v>3468.28</v>
          </cell>
          <cell r="R146">
            <v>3034.7450000000008</v>
          </cell>
          <cell r="S146">
            <v>433.53499999999946</v>
          </cell>
          <cell r="T146">
            <v>0.12499999999999983</v>
          </cell>
          <cell r="U146">
            <v>15</v>
          </cell>
          <cell r="V146">
            <v>433.53499999999946</v>
          </cell>
          <cell r="W146">
            <v>0.22169548390235375</v>
          </cell>
          <cell r="X146">
            <v>0</v>
          </cell>
          <cell r="Y146">
            <v>5.1136698052603371E-4</v>
          </cell>
          <cell r="Z146">
            <v>0</v>
          </cell>
        </row>
        <row r="147">
          <cell r="A147" t="str">
            <v>ET218</v>
          </cell>
          <cell r="B147" t="str">
            <v>XXXXXXXX</v>
          </cell>
          <cell r="C147" t="str">
            <v>Yes</v>
          </cell>
          <cell r="D147" t="str">
            <v>Equipment</v>
          </cell>
          <cell r="E147" t="str">
            <v>17 SEER Air Source Heat Pump</v>
          </cell>
          <cell r="F147" t="str">
            <v>17 SEER Air Source Heat Pump</v>
          </cell>
          <cell r="G147" t="str">
            <v>Code-Compliant ASHP, 14 SEER, 8.2 HSPF</v>
          </cell>
          <cell r="H147" t="str">
            <v>Residential</v>
          </cell>
          <cell r="I147" t="str">
            <v>Turnover</v>
          </cell>
          <cell r="J147" t="str">
            <v>Single Family</v>
          </cell>
          <cell r="K147" t="str">
            <v>FL Zone 2</v>
          </cell>
          <cell r="L147" t="str">
            <v>Space Cooling</v>
          </cell>
          <cell r="M147" t="str">
            <v>Heat pump-cooling</v>
          </cell>
          <cell r="N147" t="str">
            <v/>
          </cell>
          <cell r="O147" t="str">
            <v>Per System</v>
          </cell>
          <cell r="P147">
            <v>0</v>
          </cell>
          <cell r="Q147">
            <v>5594</v>
          </cell>
          <cell r="R147">
            <v>4606.8235294117649</v>
          </cell>
          <cell r="S147">
            <v>987.17647058823479</v>
          </cell>
          <cell r="T147">
            <v>0.17647058823529402</v>
          </cell>
          <cell r="U147">
            <v>15</v>
          </cell>
          <cell r="V147">
            <v>1100.2080495356033</v>
          </cell>
          <cell r="W147">
            <v>0.48276602859849949</v>
          </cell>
          <cell r="X147">
            <v>0</v>
          </cell>
          <cell r="Y147">
            <v>4.8903721166574277E-4</v>
          </cell>
          <cell r="Z147">
            <v>0</v>
          </cell>
        </row>
        <row r="148">
          <cell r="A148" t="str">
            <v>ET219</v>
          </cell>
          <cell r="B148" t="str">
            <v>XXXXXXXX</v>
          </cell>
          <cell r="C148" t="str">
            <v>Yes</v>
          </cell>
          <cell r="D148" t="str">
            <v>Equipment</v>
          </cell>
          <cell r="E148" t="str">
            <v>17 SEER Air Source Heat Pump</v>
          </cell>
          <cell r="F148" t="str">
            <v>17 SEER Air Source Heat Pump</v>
          </cell>
          <cell r="G148" t="str">
            <v>Code-Compliant ASHP, 14 SEER, 8.2 HSPF</v>
          </cell>
          <cell r="H148" t="str">
            <v>Residential</v>
          </cell>
          <cell r="I148" t="str">
            <v>Turnover</v>
          </cell>
          <cell r="J148" t="str">
            <v>Multi-Family</v>
          </cell>
          <cell r="K148" t="str">
            <v>FL Zone 2</v>
          </cell>
          <cell r="L148" t="str">
            <v>Space Cooling</v>
          </cell>
          <cell r="M148" t="str">
            <v>Heat pump-cooling</v>
          </cell>
          <cell r="N148" t="str">
            <v/>
          </cell>
          <cell r="O148" t="str">
            <v>Per System</v>
          </cell>
          <cell r="P148">
            <v>0</v>
          </cell>
          <cell r="Q148">
            <v>3412.34</v>
          </cell>
          <cell r="R148">
            <v>2810.1623529411763</v>
          </cell>
          <cell r="S148">
            <v>602.17764705882371</v>
          </cell>
          <cell r="T148">
            <v>0.17647058823529416</v>
          </cell>
          <cell r="U148">
            <v>15</v>
          </cell>
          <cell r="V148">
            <v>671.12691021671856</v>
          </cell>
          <cell r="W148">
            <v>0.29448727744508491</v>
          </cell>
          <cell r="X148">
            <v>0</v>
          </cell>
          <cell r="Y148">
            <v>4.8903721166574277E-4</v>
          </cell>
          <cell r="Z148">
            <v>0</v>
          </cell>
        </row>
        <row r="149">
          <cell r="A149" t="str">
            <v>ET220</v>
          </cell>
          <cell r="B149" t="str">
            <v>XXXXXXXX</v>
          </cell>
          <cell r="C149" t="str">
            <v>Yes</v>
          </cell>
          <cell r="D149" t="str">
            <v>Equipment</v>
          </cell>
          <cell r="E149" t="str">
            <v>17 SEER Air Source Heat Pump</v>
          </cell>
          <cell r="F149" t="str">
            <v>17 SEER Air Source Heat Pump</v>
          </cell>
          <cell r="G149" t="str">
            <v>Code-Compliant ASHP, 14 SEER, 8.2 HSPF</v>
          </cell>
          <cell r="H149" t="str">
            <v>Residential</v>
          </cell>
          <cell r="I149" t="str">
            <v>Turnover</v>
          </cell>
          <cell r="J149" t="str">
            <v>Manufactured Home</v>
          </cell>
          <cell r="K149" t="str">
            <v>FL Zone 2</v>
          </cell>
          <cell r="L149" t="str">
            <v>Space Cooling</v>
          </cell>
          <cell r="M149" t="str">
            <v>Heat pump-cooling</v>
          </cell>
          <cell r="N149" t="str">
            <v/>
          </cell>
          <cell r="O149" t="str">
            <v>Per System</v>
          </cell>
          <cell r="P149">
            <v>0</v>
          </cell>
          <cell r="Q149">
            <v>3468.28</v>
          </cell>
          <cell r="R149">
            <v>2856.2305882352948</v>
          </cell>
          <cell r="S149">
            <v>612.04941176470561</v>
          </cell>
          <cell r="T149">
            <v>0.17647058823529402</v>
          </cell>
          <cell r="U149">
            <v>15</v>
          </cell>
          <cell r="V149">
            <v>682.12899071207414</v>
          </cell>
          <cell r="W149">
            <v>0.29931493773106971</v>
          </cell>
          <cell r="X149">
            <v>0</v>
          </cell>
          <cell r="Y149">
            <v>4.8903721166574277E-4</v>
          </cell>
          <cell r="Z149">
            <v>0</v>
          </cell>
        </row>
        <row r="150">
          <cell r="A150" t="str">
            <v>EN224</v>
          </cell>
          <cell r="B150" t="str">
            <v>XXXXXXXX</v>
          </cell>
          <cell r="C150" t="str">
            <v>Yes</v>
          </cell>
          <cell r="D150" t="str">
            <v>Equipment</v>
          </cell>
          <cell r="E150" t="str">
            <v>17 SEER Air Source Heat Pump</v>
          </cell>
          <cell r="F150" t="str">
            <v>17 SEER Air Source Heat Pump</v>
          </cell>
          <cell r="G150" t="str">
            <v>Code-Compliant ASHP, 14 SEER, 8.2 HSPF</v>
          </cell>
          <cell r="H150" t="str">
            <v>Residential</v>
          </cell>
          <cell r="I150" t="str">
            <v>New</v>
          </cell>
          <cell r="J150" t="str">
            <v>Single Family</v>
          </cell>
          <cell r="K150" t="str">
            <v>FL Zone 2</v>
          </cell>
          <cell r="L150" t="str">
            <v>Space Cooling</v>
          </cell>
          <cell r="M150" t="str">
            <v>Heat pump-cooling</v>
          </cell>
          <cell r="N150" t="str">
            <v/>
          </cell>
          <cell r="O150" t="str">
            <v>Per System</v>
          </cell>
          <cell r="P150">
            <v>0</v>
          </cell>
          <cell r="Q150">
            <v>5594</v>
          </cell>
          <cell r="R150">
            <v>4606.8235294117649</v>
          </cell>
          <cell r="S150">
            <v>987.17647058823479</v>
          </cell>
          <cell r="T150">
            <v>0.17647058823529402</v>
          </cell>
          <cell r="U150">
            <v>15</v>
          </cell>
          <cell r="V150">
            <v>1100.2080495356033</v>
          </cell>
          <cell r="W150">
            <v>0.48276602859849949</v>
          </cell>
          <cell r="X150">
            <v>0</v>
          </cell>
          <cell r="Y150">
            <v>4.8903721166574277E-4</v>
          </cell>
          <cell r="Z150">
            <v>0</v>
          </cell>
        </row>
        <row r="151">
          <cell r="A151" t="str">
            <v>EN225</v>
          </cell>
          <cell r="B151" t="str">
            <v>XXXXXXXX</v>
          </cell>
          <cell r="C151" t="str">
            <v>Yes</v>
          </cell>
          <cell r="D151" t="str">
            <v>Equipment</v>
          </cell>
          <cell r="E151" t="str">
            <v>17 SEER Air Source Heat Pump</v>
          </cell>
          <cell r="F151" t="str">
            <v>17 SEER Air Source Heat Pump</v>
          </cell>
          <cell r="G151" t="str">
            <v>Code-Compliant ASHP, 14 SEER, 8.2 HSPF</v>
          </cell>
          <cell r="H151" t="str">
            <v>Residential</v>
          </cell>
          <cell r="I151" t="str">
            <v>New</v>
          </cell>
          <cell r="J151" t="str">
            <v>Multi-Family</v>
          </cell>
          <cell r="K151" t="str">
            <v>FL Zone 2</v>
          </cell>
          <cell r="L151" t="str">
            <v>Space Cooling</v>
          </cell>
          <cell r="M151" t="str">
            <v>Heat pump-cooling</v>
          </cell>
          <cell r="N151" t="str">
            <v/>
          </cell>
          <cell r="O151" t="str">
            <v>Per System</v>
          </cell>
          <cell r="P151">
            <v>0</v>
          </cell>
          <cell r="Q151">
            <v>3412.34</v>
          </cell>
          <cell r="R151">
            <v>2810.1623529411763</v>
          </cell>
          <cell r="S151">
            <v>602.17764705882371</v>
          </cell>
          <cell r="T151">
            <v>0.17647058823529416</v>
          </cell>
          <cell r="U151">
            <v>15</v>
          </cell>
          <cell r="V151">
            <v>671.12691021671856</v>
          </cell>
          <cell r="W151">
            <v>0.29448727744508491</v>
          </cell>
          <cell r="X151">
            <v>0</v>
          </cell>
          <cell r="Y151">
            <v>4.8903721166574277E-4</v>
          </cell>
          <cell r="Z151">
            <v>0</v>
          </cell>
        </row>
        <row r="152">
          <cell r="A152" t="str">
            <v>EN226</v>
          </cell>
          <cell r="B152" t="str">
            <v>XXXXXXXX</v>
          </cell>
          <cell r="C152" t="str">
            <v>Yes</v>
          </cell>
          <cell r="D152" t="str">
            <v>Equipment</v>
          </cell>
          <cell r="E152" t="str">
            <v>17 SEER Air Source Heat Pump</v>
          </cell>
          <cell r="F152" t="str">
            <v>17 SEER Air Source Heat Pump</v>
          </cell>
          <cell r="G152" t="str">
            <v>Code-Compliant ASHP, 14 SEER, 8.2 HSPF</v>
          </cell>
          <cell r="H152" t="str">
            <v>Residential</v>
          </cell>
          <cell r="I152" t="str">
            <v>New</v>
          </cell>
          <cell r="J152" t="str">
            <v>Manufactured Home</v>
          </cell>
          <cell r="K152" t="str">
            <v>FL Zone 2</v>
          </cell>
          <cell r="L152" t="str">
            <v>Space Cooling</v>
          </cell>
          <cell r="M152" t="str">
            <v>Heat pump-cooling</v>
          </cell>
          <cell r="N152" t="str">
            <v/>
          </cell>
          <cell r="O152" t="str">
            <v>Per System</v>
          </cell>
          <cell r="P152">
            <v>0</v>
          </cell>
          <cell r="Q152">
            <v>3468.28</v>
          </cell>
          <cell r="R152">
            <v>2856.2305882352948</v>
          </cell>
          <cell r="S152">
            <v>612.04941176470561</v>
          </cell>
          <cell r="T152">
            <v>0.17647058823529402</v>
          </cell>
          <cell r="U152">
            <v>15</v>
          </cell>
          <cell r="V152">
            <v>682.12899071207414</v>
          </cell>
          <cell r="W152">
            <v>0.29931493773106971</v>
          </cell>
          <cell r="X152">
            <v>0</v>
          </cell>
          <cell r="Y152">
            <v>4.8903721166574277E-4</v>
          </cell>
          <cell r="Z152">
            <v>0</v>
          </cell>
        </row>
        <row r="153">
          <cell r="A153" t="str">
            <v>ET227</v>
          </cell>
          <cell r="B153" t="str">
            <v>XXXXXXXX</v>
          </cell>
          <cell r="C153" t="str">
            <v>Yes</v>
          </cell>
          <cell r="D153" t="str">
            <v>Equipment</v>
          </cell>
          <cell r="E153" t="str">
            <v>17 SEER Air Source Heat Pump</v>
          </cell>
          <cell r="F153" t="str">
            <v>17 SEER Air Source Heat Pump</v>
          </cell>
          <cell r="G153" t="str">
            <v>Code-Compliant ASHP, 14 SEER, 8.2 HSPF</v>
          </cell>
          <cell r="H153" t="str">
            <v>Residential</v>
          </cell>
          <cell r="I153" t="str">
            <v>Turnover</v>
          </cell>
          <cell r="J153" t="str">
            <v>Single Family</v>
          </cell>
          <cell r="K153" t="str">
            <v>FL Zone 2</v>
          </cell>
          <cell r="L153" t="str">
            <v>Space Heating</v>
          </cell>
          <cell r="M153" t="str">
            <v>Heat pump-heating</v>
          </cell>
          <cell r="N153" t="str">
            <v/>
          </cell>
          <cell r="O153" t="str">
            <v>Per System</v>
          </cell>
          <cell r="P153">
            <v>0</v>
          </cell>
          <cell r="Q153">
            <v>826</v>
          </cell>
          <cell r="R153">
            <v>712.96842105263147</v>
          </cell>
          <cell r="S153">
            <v>113.03157894736852</v>
          </cell>
          <cell r="T153">
            <v>0.13684210526315801</v>
          </cell>
          <cell r="U153">
            <v>15</v>
          </cell>
          <cell r="V153">
            <v>1100.2080495356033</v>
          </cell>
          <cell r="W153">
            <v>0</v>
          </cell>
          <cell r="X153">
            <v>0.71290758382443342</v>
          </cell>
          <cell r="Y153">
            <v>0</v>
          </cell>
          <cell r="Z153">
            <v>6.3071540755560733E-3</v>
          </cell>
        </row>
        <row r="154">
          <cell r="A154" t="str">
            <v>ET228</v>
          </cell>
          <cell r="B154" t="str">
            <v>XXXXXXXX</v>
          </cell>
          <cell r="C154" t="str">
            <v>Yes</v>
          </cell>
          <cell r="D154" t="str">
            <v>Equipment</v>
          </cell>
          <cell r="E154" t="str">
            <v>17 SEER Air Source Heat Pump</v>
          </cell>
          <cell r="F154" t="str">
            <v>17 SEER Air Source Heat Pump</v>
          </cell>
          <cell r="G154" t="str">
            <v>Code-Compliant ASHP, 14 SEER, 8.2 HSPF</v>
          </cell>
          <cell r="H154" t="str">
            <v>Residential</v>
          </cell>
          <cell r="I154" t="str">
            <v>Turnover</v>
          </cell>
          <cell r="J154" t="str">
            <v>Multi-Family</v>
          </cell>
          <cell r="K154" t="str">
            <v>FL Zone 2</v>
          </cell>
          <cell r="L154" t="str">
            <v>Space Heating</v>
          </cell>
          <cell r="M154" t="str">
            <v>Heat pump-heating</v>
          </cell>
          <cell r="N154" t="str">
            <v/>
          </cell>
          <cell r="O154" t="str">
            <v>Per System</v>
          </cell>
          <cell r="P154">
            <v>0</v>
          </cell>
          <cell r="Q154">
            <v>503.86</v>
          </cell>
          <cell r="R154">
            <v>434.91073684210517</v>
          </cell>
          <cell r="S154">
            <v>68.949263157894876</v>
          </cell>
          <cell r="T154">
            <v>0.13684210526315815</v>
          </cell>
          <cell r="U154">
            <v>15</v>
          </cell>
          <cell r="V154">
            <v>671.12691021671856</v>
          </cell>
          <cell r="W154">
            <v>0</v>
          </cell>
          <cell r="X154">
            <v>0.4348736261329047</v>
          </cell>
          <cell r="Y154">
            <v>0</v>
          </cell>
          <cell r="Z154">
            <v>6.3071540755560707E-3</v>
          </cell>
        </row>
        <row r="155">
          <cell r="A155" t="str">
            <v>ET229</v>
          </cell>
          <cell r="B155" t="str">
            <v>XXXXXXXX</v>
          </cell>
          <cell r="C155" t="str">
            <v>Yes</v>
          </cell>
          <cell r="D155" t="str">
            <v>Equipment</v>
          </cell>
          <cell r="E155" t="str">
            <v>17 SEER Air Source Heat Pump</v>
          </cell>
          <cell r="F155" t="str">
            <v>17 SEER Air Source Heat Pump</v>
          </cell>
          <cell r="G155" t="str">
            <v>Code-Compliant ASHP, 14 SEER, 8.2 HSPF</v>
          </cell>
          <cell r="H155" t="str">
            <v>Residential</v>
          </cell>
          <cell r="I155" t="str">
            <v>Turnover</v>
          </cell>
          <cell r="J155" t="str">
            <v>Manufactured Home</v>
          </cell>
          <cell r="K155" t="str">
            <v>FL Zone 2</v>
          </cell>
          <cell r="L155" t="str">
            <v>Space Heating</v>
          </cell>
          <cell r="M155" t="str">
            <v>Heat pump-heating</v>
          </cell>
          <cell r="N155" t="str">
            <v/>
          </cell>
          <cell r="O155" t="str">
            <v>Per System</v>
          </cell>
          <cell r="P155">
            <v>0</v>
          </cell>
          <cell r="Q155">
            <v>512.12</v>
          </cell>
          <cell r="R155">
            <v>442.04042105263153</v>
          </cell>
          <cell r="S155">
            <v>70.079578947368489</v>
          </cell>
          <cell r="T155">
            <v>0.13684210526315801</v>
          </cell>
          <cell r="U155">
            <v>15</v>
          </cell>
          <cell r="V155">
            <v>682.12899071207414</v>
          </cell>
          <cell r="W155">
            <v>0</v>
          </cell>
          <cell r="X155">
            <v>0.44200270197114877</v>
          </cell>
          <cell r="Y155">
            <v>0</v>
          </cell>
          <cell r="Z155">
            <v>6.3071540755560733E-3</v>
          </cell>
        </row>
        <row r="156">
          <cell r="A156" t="str">
            <v>EN233</v>
          </cell>
          <cell r="B156" t="str">
            <v>XXXXXXXX</v>
          </cell>
          <cell r="C156" t="str">
            <v>Yes</v>
          </cell>
          <cell r="D156" t="str">
            <v>Equipment</v>
          </cell>
          <cell r="E156" t="str">
            <v>17 SEER Air Source Heat Pump</v>
          </cell>
          <cell r="F156" t="str">
            <v>17 SEER Air Source Heat Pump</v>
          </cell>
          <cell r="G156" t="str">
            <v>Code-Compliant ASHP, 14 SEER, 8.2 HSPF</v>
          </cell>
          <cell r="H156" t="str">
            <v>Residential</v>
          </cell>
          <cell r="I156" t="str">
            <v>New</v>
          </cell>
          <cell r="J156" t="str">
            <v>Single Family</v>
          </cell>
          <cell r="K156" t="str">
            <v>FL Zone 2</v>
          </cell>
          <cell r="L156" t="str">
            <v>Space Heating</v>
          </cell>
          <cell r="M156" t="str">
            <v>Heat pump-heating</v>
          </cell>
          <cell r="N156" t="str">
            <v/>
          </cell>
          <cell r="O156" t="str">
            <v>Per System</v>
          </cell>
          <cell r="P156">
            <v>0</v>
          </cell>
          <cell r="Q156">
            <v>826</v>
          </cell>
          <cell r="R156">
            <v>712.96842105263147</v>
          </cell>
          <cell r="S156">
            <v>113.03157894736852</v>
          </cell>
          <cell r="T156">
            <v>0.13684210526315801</v>
          </cell>
          <cell r="U156">
            <v>15</v>
          </cell>
          <cell r="V156">
            <v>1100.2080495356033</v>
          </cell>
          <cell r="W156">
            <v>0</v>
          </cell>
          <cell r="X156">
            <v>0.71290758382443342</v>
          </cell>
          <cell r="Y156">
            <v>0</v>
          </cell>
          <cell r="Z156">
            <v>6.3071540755560733E-3</v>
          </cell>
        </row>
        <row r="157">
          <cell r="A157" t="str">
            <v>EN234</v>
          </cell>
          <cell r="B157" t="str">
            <v>XXXXXXXX</v>
          </cell>
          <cell r="C157" t="str">
            <v>Yes</v>
          </cell>
          <cell r="D157" t="str">
            <v>Equipment</v>
          </cell>
          <cell r="E157" t="str">
            <v>17 SEER Air Source Heat Pump</v>
          </cell>
          <cell r="F157" t="str">
            <v>17 SEER Air Source Heat Pump</v>
          </cell>
          <cell r="G157" t="str">
            <v>Code-Compliant ASHP, 14 SEER, 8.2 HSPF</v>
          </cell>
          <cell r="H157" t="str">
            <v>Residential</v>
          </cell>
          <cell r="I157" t="str">
            <v>New</v>
          </cell>
          <cell r="J157" t="str">
            <v>Multi-Family</v>
          </cell>
          <cell r="K157" t="str">
            <v>FL Zone 2</v>
          </cell>
          <cell r="L157" t="str">
            <v>Space Heating</v>
          </cell>
          <cell r="M157" t="str">
            <v>Heat pump-heating</v>
          </cell>
          <cell r="N157" t="str">
            <v/>
          </cell>
          <cell r="O157" t="str">
            <v>Per System</v>
          </cell>
          <cell r="P157">
            <v>0</v>
          </cell>
          <cell r="Q157">
            <v>503.86</v>
          </cell>
          <cell r="R157">
            <v>434.91073684210517</v>
          </cell>
          <cell r="S157">
            <v>68.949263157894876</v>
          </cell>
          <cell r="T157">
            <v>0.13684210526315815</v>
          </cell>
          <cell r="U157">
            <v>15</v>
          </cell>
          <cell r="V157">
            <v>671.12691021671856</v>
          </cell>
          <cell r="W157">
            <v>0</v>
          </cell>
          <cell r="X157">
            <v>0.4348736261329047</v>
          </cell>
          <cell r="Y157">
            <v>0</v>
          </cell>
          <cell r="Z157">
            <v>6.3071540755560707E-3</v>
          </cell>
        </row>
        <row r="158">
          <cell r="A158" t="str">
            <v>EN235</v>
          </cell>
          <cell r="B158" t="str">
            <v>XXXXXXXX</v>
          </cell>
          <cell r="C158" t="str">
            <v>Yes</v>
          </cell>
          <cell r="D158" t="str">
            <v>Equipment</v>
          </cell>
          <cell r="E158" t="str">
            <v>17 SEER Air Source Heat Pump</v>
          </cell>
          <cell r="F158" t="str">
            <v>17 SEER Air Source Heat Pump</v>
          </cell>
          <cell r="G158" t="str">
            <v>Code-Compliant ASHP, 14 SEER, 8.2 HSPF</v>
          </cell>
          <cell r="H158" t="str">
            <v>Residential</v>
          </cell>
          <cell r="I158" t="str">
            <v>New</v>
          </cell>
          <cell r="J158" t="str">
            <v>Manufactured Home</v>
          </cell>
          <cell r="K158" t="str">
            <v>FL Zone 2</v>
          </cell>
          <cell r="L158" t="str">
            <v>Space Heating</v>
          </cell>
          <cell r="M158" t="str">
            <v>Heat pump-heating</v>
          </cell>
          <cell r="N158" t="str">
            <v/>
          </cell>
          <cell r="O158" t="str">
            <v>Per System</v>
          </cell>
          <cell r="P158">
            <v>0</v>
          </cell>
          <cell r="Q158">
            <v>512.12</v>
          </cell>
          <cell r="R158">
            <v>442.04042105263153</v>
          </cell>
          <cell r="S158">
            <v>70.079578947368489</v>
          </cell>
          <cell r="T158">
            <v>0.13684210526315801</v>
          </cell>
          <cell r="U158">
            <v>15</v>
          </cell>
          <cell r="V158">
            <v>682.12899071207414</v>
          </cell>
          <cell r="W158">
            <v>0</v>
          </cell>
          <cell r="X158">
            <v>0.44200270197114877</v>
          </cell>
          <cell r="Y158">
            <v>0</v>
          </cell>
          <cell r="Z158">
            <v>6.3071540755560733E-3</v>
          </cell>
        </row>
        <row r="159">
          <cell r="A159" t="str">
            <v>ET236</v>
          </cell>
          <cell r="B159" t="str">
            <v>XXXXXXXX</v>
          </cell>
          <cell r="C159" t="str">
            <v>Yes</v>
          </cell>
          <cell r="D159" t="str">
            <v>Equipment</v>
          </cell>
          <cell r="E159" t="str">
            <v>17 SEER Central AC</v>
          </cell>
          <cell r="F159" t="str">
            <v>17 SEER Central AC</v>
          </cell>
          <cell r="G159" t="str">
            <v>Code-Compliant Central AC, 14 SEER</v>
          </cell>
          <cell r="H159" t="str">
            <v>Residential</v>
          </cell>
          <cell r="I159" t="str">
            <v>Turnover</v>
          </cell>
          <cell r="J159" t="str">
            <v>Single Family</v>
          </cell>
          <cell r="K159" t="str">
            <v>FL Zone 2</v>
          </cell>
          <cell r="L159" t="str">
            <v>Space Cooling</v>
          </cell>
          <cell r="M159" t="str">
            <v>CAC</v>
          </cell>
          <cell r="N159" t="str">
            <v/>
          </cell>
          <cell r="O159" t="str">
            <v>Per System</v>
          </cell>
          <cell r="P159">
            <v>0</v>
          </cell>
          <cell r="Q159">
            <v>5594</v>
          </cell>
          <cell r="R159">
            <v>4606.8235294117649</v>
          </cell>
          <cell r="S159">
            <v>987.17647058823479</v>
          </cell>
          <cell r="T159">
            <v>0.17647058823529402</v>
          </cell>
          <cell r="U159">
            <v>15</v>
          </cell>
          <cell r="V159">
            <v>987.17647058823479</v>
          </cell>
          <cell r="W159">
            <v>0.50480945101105257</v>
          </cell>
          <cell r="X159">
            <v>0</v>
          </cell>
          <cell r="Y159">
            <v>5.1136698052603371E-4</v>
          </cell>
          <cell r="Z159">
            <v>0</v>
          </cell>
        </row>
        <row r="160">
          <cell r="A160" t="str">
            <v>ET237</v>
          </cell>
          <cell r="B160" t="str">
            <v>XXXXXXXX</v>
          </cell>
          <cell r="C160" t="str">
            <v>Yes</v>
          </cell>
          <cell r="D160" t="str">
            <v>Equipment</v>
          </cell>
          <cell r="E160" t="str">
            <v>17 SEER Central AC</v>
          </cell>
          <cell r="F160" t="str">
            <v>17 SEER Central AC</v>
          </cell>
          <cell r="G160" t="str">
            <v>Code-Compliant Central AC, 14 SEER</v>
          </cell>
          <cell r="H160" t="str">
            <v>Residential</v>
          </cell>
          <cell r="I160" t="str">
            <v>Turnover</v>
          </cell>
          <cell r="J160" t="str">
            <v>Multi-Family</v>
          </cell>
          <cell r="K160" t="str">
            <v>FL Zone 2</v>
          </cell>
          <cell r="L160" t="str">
            <v>Space Cooling</v>
          </cell>
          <cell r="M160" t="str">
            <v>CAC</v>
          </cell>
          <cell r="N160" t="str">
            <v/>
          </cell>
          <cell r="O160" t="str">
            <v>Per System</v>
          </cell>
          <cell r="P160">
            <v>0</v>
          </cell>
          <cell r="Q160">
            <v>3412.34</v>
          </cell>
          <cell r="R160">
            <v>2810.1623529411763</v>
          </cell>
          <cell r="S160">
            <v>602.17764705882371</v>
          </cell>
          <cell r="T160">
            <v>0.17647058823529416</v>
          </cell>
          <cell r="U160">
            <v>15</v>
          </cell>
          <cell r="V160">
            <v>602.17764705882371</v>
          </cell>
          <cell r="W160">
            <v>0.30793376511674231</v>
          </cell>
          <cell r="X160">
            <v>0</v>
          </cell>
          <cell r="Y160">
            <v>5.1136698052603371E-4</v>
          </cell>
          <cell r="Z160">
            <v>0</v>
          </cell>
        </row>
        <row r="161">
          <cell r="A161" t="str">
            <v>ET238</v>
          </cell>
          <cell r="B161" t="str">
            <v>XXXXXXXX</v>
          </cell>
          <cell r="C161" t="str">
            <v>Yes</v>
          </cell>
          <cell r="D161" t="str">
            <v>Equipment</v>
          </cell>
          <cell r="E161" t="str">
            <v>17 SEER Central AC</v>
          </cell>
          <cell r="F161" t="str">
            <v>17 SEER Central AC</v>
          </cell>
          <cell r="G161" t="str">
            <v>Code-Compliant Central AC, 14 SEER</v>
          </cell>
          <cell r="H161" t="str">
            <v>Residential</v>
          </cell>
          <cell r="I161" t="str">
            <v>Turnover</v>
          </cell>
          <cell r="J161" t="str">
            <v>Manufactured Home</v>
          </cell>
          <cell r="K161" t="str">
            <v>FL Zone 2</v>
          </cell>
          <cell r="L161" t="str">
            <v>Space Cooling</v>
          </cell>
          <cell r="M161" t="str">
            <v>CAC</v>
          </cell>
          <cell r="N161" t="str">
            <v/>
          </cell>
          <cell r="O161" t="str">
            <v>Per System</v>
          </cell>
          <cell r="P161">
            <v>0</v>
          </cell>
          <cell r="Q161">
            <v>3468.28</v>
          </cell>
          <cell r="R161">
            <v>2856.2305882352948</v>
          </cell>
          <cell r="S161">
            <v>612.04941176470561</v>
          </cell>
          <cell r="T161">
            <v>0.17647058823529402</v>
          </cell>
          <cell r="U161">
            <v>15</v>
          </cell>
          <cell r="V161">
            <v>612.04941176470561</v>
          </cell>
          <cell r="W161">
            <v>0.3129818596268526</v>
          </cell>
          <cell r="X161">
            <v>0</v>
          </cell>
          <cell r="Y161">
            <v>5.1136698052603371E-4</v>
          </cell>
          <cell r="Z161">
            <v>0</v>
          </cell>
        </row>
        <row r="162">
          <cell r="A162" t="str">
            <v>EN242</v>
          </cell>
          <cell r="B162" t="str">
            <v>XXXXXXXX</v>
          </cell>
          <cell r="C162" t="str">
            <v>Yes</v>
          </cell>
          <cell r="D162" t="str">
            <v>Equipment</v>
          </cell>
          <cell r="E162" t="str">
            <v>17 SEER Central AC</v>
          </cell>
          <cell r="F162" t="str">
            <v>17 SEER Central AC</v>
          </cell>
          <cell r="G162" t="str">
            <v>Code-Compliant Central AC, 14 SEER</v>
          </cell>
          <cell r="H162" t="str">
            <v>Residential</v>
          </cell>
          <cell r="I162" t="str">
            <v>New</v>
          </cell>
          <cell r="J162" t="str">
            <v>Single Family</v>
          </cell>
          <cell r="K162" t="str">
            <v>FL Zone 2</v>
          </cell>
          <cell r="L162" t="str">
            <v>Space Cooling</v>
          </cell>
          <cell r="M162" t="str">
            <v>CAC</v>
          </cell>
          <cell r="N162" t="str">
            <v/>
          </cell>
          <cell r="O162" t="str">
            <v>Per System</v>
          </cell>
          <cell r="P162">
            <v>0</v>
          </cell>
          <cell r="Q162">
            <v>5594</v>
          </cell>
          <cell r="R162">
            <v>4606.8235294117649</v>
          </cell>
          <cell r="S162">
            <v>987.17647058823479</v>
          </cell>
          <cell r="T162">
            <v>0.17647058823529402</v>
          </cell>
          <cell r="U162">
            <v>15</v>
          </cell>
          <cell r="V162">
            <v>987.17647058823479</v>
          </cell>
          <cell r="W162">
            <v>0.50480945101105257</v>
          </cell>
          <cell r="X162">
            <v>0</v>
          </cell>
          <cell r="Y162">
            <v>5.1136698052603371E-4</v>
          </cell>
          <cell r="Z162">
            <v>0</v>
          </cell>
        </row>
        <row r="163">
          <cell r="A163" t="str">
            <v>EN243</v>
          </cell>
          <cell r="B163" t="str">
            <v>XXXXXXXX</v>
          </cell>
          <cell r="C163" t="str">
            <v>Yes</v>
          </cell>
          <cell r="D163" t="str">
            <v>Equipment</v>
          </cell>
          <cell r="E163" t="str">
            <v>17 SEER Central AC</v>
          </cell>
          <cell r="F163" t="str">
            <v>17 SEER Central AC</v>
          </cell>
          <cell r="G163" t="str">
            <v>Code-Compliant Central AC, 14 SEER</v>
          </cell>
          <cell r="H163" t="str">
            <v>Residential</v>
          </cell>
          <cell r="I163" t="str">
            <v>New</v>
          </cell>
          <cell r="J163" t="str">
            <v>Multi-Family</v>
          </cell>
          <cell r="K163" t="str">
            <v>FL Zone 2</v>
          </cell>
          <cell r="L163" t="str">
            <v>Space Cooling</v>
          </cell>
          <cell r="M163" t="str">
            <v>CAC</v>
          </cell>
          <cell r="N163" t="str">
            <v/>
          </cell>
          <cell r="O163" t="str">
            <v>Per System</v>
          </cell>
          <cell r="P163">
            <v>0</v>
          </cell>
          <cell r="Q163">
            <v>3412.34</v>
          </cell>
          <cell r="R163">
            <v>2810.1623529411763</v>
          </cell>
          <cell r="S163">
            <v>602.17764705882371</v>
          </cell>
          <cell r="T163">
            <v>0.17647058823529416</v>
          </cell>
          <cell r="U163">
            <v>15</v>
          </cell>
          <cell r="V163">
            <v>602.17764705882371</v>
          </cell>
          <cell r="W163">
            <v>0.30793376511674231</v>
          </cell>
          <cell r="X163">
            <v>0</v>
          </cell>
          <cell r="Y163">
            <v>5.1136698052603371E-4</v>
          </cell>
          <cell r="Z163">
            <v>0</v>
          </cell>
        </row>
        <row r="164">
          <cell r="A164" t="str">
            <v>EN244</v>
          </cell>
          <cell r="B164" t="str">
            <v>XXXXXXXX</v>
          </cell>
          <cell r="C164" t="str">
            <v>Yes</v>
          </cell>
          <cell r="D164" t="str">
            <v>Equipment</v>
          </cell>
          <cell r="E164" t="str">
            <v>17 SEER Central AC</v>
          </cell>
          <cell r="F164" t="str">
            <v>17 SEER Central AC</v>
          </cell>
          <cell r="G164" t="str">
            <v>Code-Compliant Central AC, 14 SEER</v>
          </cell>
          <cell r="H164" t="str">
            <v>Residential</v>
          </cell>
          <cell r="I164" t="str">
            <v>New</v>
          </cell>
          <cell r="J164" t="str">
            <v>Manufactured Home</v>
          </cell>
          <cell r="K164" t="str">
            <v>FL Zone 2</v>
          </cell>
          <cell r="L164" t="str">
            <v>Space Cooling</v>
          </cell>
          <cell r="M164" t="str">
            <v>CAC</v>
          </cell>
          <cell r="N164" t="str">
            <v/>
          </cell>
          <cell r="O164" t="str">
            <v>Per System</v>
          </cell>
          <cell r="P164">
            <v>0</v>
          </cell>
          <cell r="Q164">
            <v>3468.28</v>
          </cell>
          <cell r="R164">
            <v>2856.2305882352948</v>
          </cell>
          <cell r="S164">
            <v>612.04941176470561</v>
          </cell>
          <cell r="T164">
            <v>0.17647058823529402</v>
          </cell>
          <cell r="U164">
            <v>15</v>
          </cell>
          <cell r="V164">
            <v>612.04941176470561</v>
          </cell>
          <cell r="W164">
            <v>0.3129818596268526</v>
          </cell>
          <cell r="X164">
            <v>0</v>
          </cell>
          <cell r="Y164">
            <v>5.1136698052603371E-4</v>
          </cell>
          <cell r="Z164">
            <v>0</v>
          </cell>
        </row>
        <row r="165">
          <cell r="A165" t="str">
            <v>ET245</v>
          </cell>
          <cell r="B165" t="str">
            <v>XXXXXXXX</v>
          </cell>
          <cell r="C165" t="str">
            <v>Yes</v>
          </cell>
          <cell r="D165" t="str">
            <v>Equipment</v>
          </cell>
          <cell r="E165" t="str">
            <v>18 SEER Air Source Heat Pump</v>
          </cell>
          <cell r="F165" t="str">
            <v>18 SEER Air Source Heat Pump</v>
          </cell>
          <cell r="G165" t="str">
            <v>Code-Compliant ASHP, 14 SEER, 8.2 HSPF</v>
          </cell>
          <cell r="H165" t="str">
            <v>Residential</v>
          </cell>
          <cell r="I165" t="str">
            <v>Turnover</v>
          </cell>
          <cell r="J165" t="str">
            <v>Single Family</v>
          </cell>
          <cell r="K165" t="str">
            <v>FL Zone 2</v>
          </cell>
          <cell r="L165" t="str">
            <v>Space Cooling</v>
          </cell>
          <cell r="M165" t="str">
            <v>Heat pump-cooling</v>
          </cell>
          <cell r="N165" t="str">
            <v/>
          </cell>
          <cell r="O165" t="str">
            <v>Per System</v>
          </cell>
          <cell r="P165">
            <v>0</v>
          </cell>
          <cell r="Q165">
            <v>5594</v>
          </cell>
          <cell r="R165">
            <v>4350.8888888888896</v>
          </cell>
          <cell r="S165">
            <v>1243.1111111111104</v>
          </cell>
          <cell r="T165">
            <v>0.2222222222222221</v>
          </cell>
          <cell r="U165">
            <v>15</v>
          </cell>
          <cell r="V165">
            <v>1356.1426900584788</v>
          </cell>
          <cell r="W165">
            <v>0.59506892443548809</v>
          </cell>
          <cell r="X165">
            <v>0</v>
          </cell>
          <cell r="Y165">
            <v>4.7869327135496924E-4</v>
          </cell>
          <cell r="Z165">
            <v>0</v>
          </cell>
        </row>
        <row r="166">
          <cell r="A166" t="str">
            <v>ET246</v>
          </cell>
          <cell r="B166" t="str">
            <v>XXXXXXXX</v>
          </cell>
          <cell r="C166" t="str">
            <v>Yes</v>
          </cell>
          <cell r="D166" t="str">
            <v>Equipment</v>
          </cell>
          <cell r="E166" t="str">
            <v>18 SEER Air Source Heat Pump</v>
          </cell>
          <cell r="F166" t="str">
            <v>18 SEER Air Source Heat Pump</v>
          </cell>
          <cell r="G166" t="str">
            <v>Code-Compliant ASHP, 14 SEER, 8.2 HSPF</v>
          </cell>
          <cell r="H166" t="str">
            <v>Residential</v>
          </cell>
          <cell r="I166" t="str">
            <v>Turnover</v>
          </cell>
          <cell r="J166" t="str">
            <v>Multi-Family</v>
          </cell>
          <cell r="K166" t="str">
            <v>FL Zone 2</v>
          </cell>
          <cell r="L166" t="str">
            <v>Space Cooling</v>
          </cell>
          <cell r="M166" t="str">
            <v>Heat pump-cooling</v>
          </cell>
          <cell r="N166" t="str">
            <v/>
          </cell>
          <cell r="O166" t="str">
            <v>Per System</v>
          </cell>
          <cell r="P166">
            <v>0</v>
          </cell>
          <cell r="Q166">
            <v>3412.34</v>
          </cell>
          <cell r="R166">
            <v>2654.0422222222223</v>
          </cell>
          <cell r="S166">
            <v>758.29777777777781</v>
          </cell>
          <cell r="T166">
            <v>0.22222222222222221</v>
          </cell>
          <cell r="U166">
            <v>15</v>
          </cell>
          <cell r="V166">
            <v>827.24704093567266</v>
          </cell>
          <cell r="W166">
            <v>0.36299204390564793</v>
          </cell>
          <cell r="X166">
            <v>0</v>
          </cell>
          <cell r="Y166">
            <v>4.7869327135496918E-4</v>
          </cell>
          <cell r="Z166">
            <v>0</v>
          </cell>
        </row>
        <row r="167">
          <cell r="A167" t="str">
            <v>ET247</v>
          </cell>
          <cell r="B167" t="str">
            <v>XXXXXXXX</v>
          </cell>
          <cell r="C167" t="str">
            <v>Yes</v>
          </cell>
          <cell r="D167" t="str">
            <v>Equipment</v>
          </cell>
          <cell r="E167" t="str">
            <v>18 SEER Air Source Heat Pump</v>
          </cell>
          <cell r="F167" t="str">
            <v>18 SEER Air Source Heat Pump</v>
          </cell>
          <cell r="G167" t="str">
            <v>Code-Compliant ASHP, 14 SEER, 8.2 HSPF</v>
          </cell>
          <cell r="H167" t="str">
            <v>Residential</v>
          </cell>
          <cell r="I167" t="str">
            <v>Turnover</v>
          </cell>
          <cell r="J167" t="str">
            <v>Manufactured Home</v>
          </cell>
          <cell r="K167" t="str">
            <v>FL Zone 2</v>
          </cell>
          <cell r="L167" t="str">
            <v>Space Cooling</v>
          </cell>
          <cell r="M167" t="str">
            <v>Heat pump-cooling</v>
          </cell>
          <cell r="N167" t="str">
            <v/>
          </cell>
          <cell r="O167" t="str">
            <v>Per System</v>
          </cell>
          <cell r="P167">
            <v>0</v>
          </cell>
          <cell r="Q167">
            <v>3468.28</v>
          </cell>
          <cell r="R167">
            <v>2697.5511111111118</v>
          </cell>
          <cell r="S167">
            <v>770.72888888888849</v>
          </cell>
          <cell r="T167">
            <v>0.2222222222222221</v>
          </cell>
          <cell r="U167">
            <v>15</v>
          </cell>
          <cell r="V167">
            <v>840.80846783625702</v>
          </cell>
          <cell r="W167">
            <v>0.36894273315000264</v>
          </cell>
          <cell r="X167">
            <v>0</v>
          </cell>
          <cell r="Y167">
            <v>4.7869327135496924E-4</v>
          </cell>
          <cell r="Z167">
            <v>0</v>
          </cell>
        </row>
        <row r="168">
          <cell r="A168" t="str">
            <v>EN251</v>
          </cell>
          <cell r="B168" t="str">
            <v>XXXXXXXX</v>
          </cell>
          <cell r="C168" t="str">
            <v>Yes</v>
          </cell>
          <cell r="D168" t="str">
            <v>Equipment</v>
          </cell>
          <cell r="E168" t="str">
            <v>18 SEER Air Source Heat Pump</v>
          </cell>
          <cell r="F168" t="str">
            <v>18 SEER Air Source Heat Pump</v>
          </cell>
          <cell r="G168" t="str">
            <v>Code-Compliant ASHP, 14 SEER, 8.2 HSPF</v>
          </cell>
          <cell r="H168" t="str">
            <v>Residential</v>
          </cell>
          <cell r="I168" t="str">
            <v>New</v>
          </cell>
          <cell r="J168" t="str">
            <v>Single Family</v>
          </cell>
          <cell r="K168" t="str">
            <v>FL Zone 2</v>
          </cell>
          <cell r="L168" t="str">
            <v>Space Cooling</v>
          </cell>
          <cell r="M168" t="str">
            <v>Heat pump-cooling</v>
          </cell>
          <cell r="N168" t="str">
            <v/>
          </cell>
          <cell r="O168" t="str">
            <v>Per System</v>
          </cell>
          <cell r="P168">
            <v>0</v>
          </cell>
          <cell r="Q168">
            <v>5594</v>
          </cell>
          <cell r="R168">
            <v>4350.8888888888896</v>
          </cell>
          <cell r="S168">
            <v>1243.1111111111104</v>
          </cell>
          <cell r="T168">
            <v>0.2222222222222221</v>
          </cell>
          <cell r="U168">
            <v>15</v>
          </cell>
          <cell r="V168">
            <v>1356.1426900584788</v>
          </cell>
          <cell r="W168">
            <v>0.59506892443548809</v>
          </cell>
          <cell r="X168">
            <v>0</v>
          </cell>
          <cell r="Y168">
            <v>4.7869327135496924E-4</v>
          </cell>
          <cell r="Z168">
            <v>0</v>
          </cell>
        </row>
        <row r="169">
          <cell r="A169" t="str">
            <v>EN252</v>
          </cell>
          <cell r="B169" t="str">
            <v>XXXXXXXX</v>
          </cell>
          <cell r="C169" t="str">
            <v>Yes</v>
          </cell>
          <cell r="D169" t="str">
            <v>Equipment</v>
          </cell>
          <cell r="E169" t="str">
            <v>18 SEER Air Source Heat Pump</v>
          </cell>
          <cell r="F169" t="str">
            <v>18 SEER Air Source Heat Pump</v>
          </cell>
          <cell r="G169" t="str">
            <v>Code-Compliant ASHP, 14 SEER, 8.2 HSPF</v>
          </cell>
          <cell r="H169" t="str">
            <v>Residential</v>
          </cell>
          <cell r="I169" t="str">
            <v>New</v>
          </cell>
          <cell r="J169" t="str">
            <v>Multi-Family</v>
          </cell>
          <cell r="K169" t="str">
            <v>FL Zone 2</v>
          </cell>
          <cell r="L169" t="str">
            <v>Space Cooling</v>
          </cell>
          <cell r="M169" t="str">
            <v>Heat pump-cooling</v>
          </cell>
          <cell r="N169" t="str">
            <v/>
          </cell>
          <cell r="O169" t="str">
            <v>Per System</v>
          </cell>
          <cell r="P169">
            <v>0</v>
          </cell>
          <cell r="Q169">
            <v>3412.34</v>
          </cell>
          <cell r="R169">
            <v>2654.0422222222223</v>
          </cell>
          <cell r="S169">
            <v>758.29777777777781</v>
          </cell>
          <cell r="T169">
            <v>0.22222222222222221</v>
          </cell>
          <cell r="U169">
            <v>15</v>
          </cell>
          <cell r="V169">
            <v>827.24704093567266</v>
          </cell>
          <cell r="W169">
            <v>0.36299204390564793</v>
          </cell>
          <cell r="X169">
            <v>0</v>
          </cell>
          <cell r="Y169">
            <v>4.7869327135496918E-4</v>
          </cell>
          <cell r="Z169">
            <v>0</v>
          </cell>
        </row>
        <row r="170">
          <cell r="A170" t="str">
            <v>EN253</v>
          </cell>
          <cell r="B170" t="str">
            <v>XXXXXXXX</v>
          </cell>
          <cell r="C170" t="str">
            <v>Yes</v>
          </cell>
          <cell r="D170" t="str">
            <v>Equipment</v>
          </cell>
          <cell r="E170" t="str">
            <v>18 SEER Air Source Heat Pump</v>
          </cell>
          <cell r="F170" t="str">
            <v>18 SEER Air Source Heat Pump</v>
          </cell>
          <cell r="G170" t="str">
            <v>Code-Compliant ASHP, 14 SEER, 8.2 HSPF</v>
          </cell>
          <cell r="H170" t="str">
            <v>Residential</v>
          </cell>
          <cell r="I170" t="str">
            <v>New</v>
          </cell>
          <cell r="J170" t="str">
            <v>Manufactured Home</v>
          </cell>
          <cell r="K170" t="str">
            <v>FL Zone 2</v>
          </cell>
          <cell r="L170" t="str">
            <v>Space Cooling</v>
          </cell>
          <cell r="M170" t="str">
            <v>Heat pump-cooling</v>
          </cell>
          <cell r="N170" t="str">
            <v/>
          </cell>
          <cell r="O170" t="str">
            <v>Per System</v>
          </cell>
          <cell r="P170">
            <v>0</v>
          </cell>
          <cell r="Q170">
            <v>3468.28</v>
          </cell>
          <cell r="R170">
            <v>2697.5511111111118</v>
          </cell>
          <cell r="S170">
            <v>770.72888888888849</v>
          </cell>
          <cell r="T170">
            <v>0.2222222222222221</v>
          </cell>
          <cell r="U170">
            <v>15</v>
          </cell>
          <cell r="V170">
            <v>840.80846783625702</v>
          </cell>
          <cell r="W170">
            <v>0.36894273315000264</v>
          </cell>
          <cell r="X170">
            <v>0</v>
          </cell>
          <cell r="Y170">
            <v>4.7869327135496924E-4</v>
          </cell>
          <cell r="Z170">
            <v>0</v>
          </cell>
        </row>
        <row r="171">
          <cell r="A171" t="str">
            <v>ET254</v>
          </cell>
          <cell r="B171" t="str">
            <v>XXXXXXXX</v>
          </cell>
          <cell r="C171" t="str">
            <v>Yes</v>
          </cell>
          <cell r="D171" t="str">
            <v>Equipment</v>
          </cell>
          <cell r="E171" t="str">
            <v>18 SEER Air Source Heat Pump</v>
          </cell>
          <cell r="F171" t="str">
            <v>18 SEER Air Source Heat Pump</v>
          </cell>
          <cell r="G171" t="str">
            <v>Code-Compliant ASHP, 14 SEER, 8.2 HSPF</v>
          </cell>
          <cell r="H171" t="str">
            <v>Residential</v>
          </cell>
          <cell r="I171" t="str">
            <v>Turnover</v>
          </cell>
          <cell r="J171" t="str">
            <v>Single Family</v>
          </cell>
          <cell r="K171" t="str">
            <v>FL Zone 2</v>
          </cell>
          <cell r="L171" t="str">
            <v>Space Heating</v>
          </cell>
          <cell r="M171" t="str">
            <v>Heat pump-heating</v>
          </cell>
          <cell r="N171" t="str">
            <v/>
          </cell>
          <cell r="O171" t="str">
            <v>Per System</v>
          </cell>
          <cell r="P171">
            <v>0</v>
          </cell>
          <cell r="Q171">
            <v>826</v>
          </cell>
          <cell r="R171">
            <v>712.96842105263147</v>
          </cell>
          <cell r="S171">
            <v>113.03157894736852</v>
          </cell>
          <cell r="T171">
            <v>0.13684210526315801</v>
          </cell>
          <cell r="U171">
            <v>15</v>
          </cell>
          <cell r="V171">
            <v>1356.1426900584788</v>
          </cell>
          <cell r="W171">
            <v>0</v>
          </cell>
          <cell r="X171">
            <v>0.87874689600648237</v>
          </cell>
          <cell r="Y171">
            <v>0</v>
          </cell>
          <cell r="Z171">
            <v>7.7743485863862689E-3</v>
          </cell>
        </row>
        <row r="172">
          <cell r="A172" t="str">
            <v>ET255</v>
          </cell>
          <cell r="B172" t="str">
            <v>XXXXXXXX</v>
          </cell>
          <cell r="C172" t="str">
            <v>Yes</v>
          </cell>
          <cell r="D172" t="str">
            <v>Equipment</v>
          </cell>
          <cell r="E172" t="str">
            <v>18 SEER Air Source Heat Pump</v>
          </cell>
          <cell r="F172" t="str">
            <v>18 SEER Air Source Heat Pump</v>
          </cell>
          <cell r="G172" t="str">
            <v>Code-Compliant ASHP, 14 SEER, 8.2 HSPF</v>
          </cell>
          <cell r="H172" t="str">
            <v>Residential</v>
          </cell>
          <cell r="I172" t="str">
            <v>Turnover</v>
          </cell>
          <cell r="J172" t="str">
            <v>Multi-Family</v>
          </cell>
          <cell r="K172" t="str">
            <v>FL Zone 2</v>
          </cell>
          <cell r="L172" t="str">
            <v>Space Heating</v>
          </cell>
          <cell r="M172" t="str">
            <v>Heat pump-heating</v>
          </cell>
          <cell r="N172" t="str">
            <v/>
          </cell>
          <cell r="O172" t="str">
            <v>Per System</v>
          </cell>
          <cell r="P172">
            <v>0</v>
          </cell>
          <cell r="Q172">
            <v>503.86</v>
          </cell>
          <cell r="R172">
            <v>434.91073684210517</v>
          </cell>
          <cell r="S172">
            <v>68.949263157894876</v>
          </cell>
          <cell r="T172">
            <v>0.13684210526315815</v>
          </cell>
          <cell r="U172">
            <v>15</v>
          </cell>
          <cell r="V172">
            <v>827.24704093567266</v>
          </cell>
          <cell r="W172">
            <v>0</v>
          </cell>
          <cell r="X172">
            <v>0.53603560656395466</v>
          </cell>
          <cell r="Y172">
            <v>0</v>
          </cell>
          <cell r="Z172">
            <v>7.7743485863862654E-3</v>
          </cell>
        </row>
        <row r="173">
          <cell r="A173" t="str">
            <v>ET256</v>
          </cell>
          <cell r="B173" t="str">
            <v>XXXXXXXX</v>
          </cell>
          <cell r="C173" t="str">
            <v>Yes</v>
          </cell>
          <cell r="D173" t="str">
            <v>Equipment</v>
          </cell>
          <cell r="E173" t="str">
            <v>18 SEER Air Source Heat Pump</v>
          </cell>
          <cell r="F173" t="str">
            <v>18 SEER Air Source Heat Pump</v>
          </cell>
          <cell r="G173" t="str">
            <v>Code-Compliant ASHP, 14 SEER, 8.2 HSPF</v>
          </cell>
          <cell r="H173" t="str">
            <v>Residential</v>
          </cell>
          <cell r="I173" t="str">
            <v>Turnover</v>
          </cell>
          <cell r="J173" t="str">
            <v>Manufactured Home</v>
          </cell>
          <cell r="K173" t="str">
            <v>FL Zone 2</v>
          </cell>
          <cell r="L173" t="str">
            <v>Space Heating</v>
          </cell>
          <cell r="M173" t="str">
            <v>Heat pump-heating</v>
          </cell>
          <cell r="N173" t="str">
            <v/>
          </cell>
          <cell r="O173" t="str">
            <v>Per System</v>
          </cell>
          <cell r="P173">
            <v>0</v>
          </cell>
          <cell r="Q173">
            <v>512.12</v>
          </cell>
          <cell r="R173">
            <v>442.04042105263153</v>
          </cell>
          <cell r="S173">
            <v>70.079578947368489</v>
          </cell>
          <cell r="T173">
            <v>0.13684210526315801</v>
          </cell>
          <cell r="U173">
            <v>15</v>
          </cell>
          <cell r="V173">
            <v>840.80846783625702</v>
          </cell>
          <cell r="W173">
            <v>0</v>
          </cell>
          <cell r="X173">
            <v>0.54482307552401921</v>
          </cell>
          <cell r="Y173">
            <v>0</v>
          </cell>
          <cell r="Z173">
            <v>7.7743485863862698E-3</v>
          </cell>
        </row>
        <row r="174">
          <cell r="A174" t="str">
            <v>EN260</v>
          </cell>
          <cell r="B174" t="str">
            <v>XXXXXXXX</v>
          </cell>
          <cell r="C174" t="str">
            <v>Yes</v>
          </cell>
          <cell r="D174" t="str">
            <v>Equipment</v>
          </cell>
          <cell r="E174" t="str">
            <v>18 SEER Air Source Heat Pump</v>
          </cell>
          <cell r="F174" t="str">
            <v>18 SEER Air Source Heat Pump</v>
          </cell>
          <cell r="G174" t="str">
            <v>Code-Compliant ASHP, 14 SEER, 8.2 HSPF</v>
          </cell>
          <cell r="H174" t="str">
            <v>Residential</v>
          </cell>
          <cell r="I174" t="str">
            <v>New</v>
          </cell>
          <cell r="J174" t="str">
            <v>Single Family</v>
          </cell>
          <cell r="K174" t="str">
            <v>FL Zone 2</v>
          </cell>
          <cell r="L174" t="str">
            <v>Space Heating</v>
          </cell>
          <cell r="M174" t="str">
            <v>Heat pump-heating</v>
          </cell>
          <cell r="N174" t="str">
            <v/>
          </cell>
          <cell r="O174" t="str">
            <v>Per System</v>
          </cell>
          <cell r="P174">
            <v>0</v>
          </cell>
          <cell r="Q174">
            <v>826</v>
          </cell>
          <cell r="R174">
            <v>712.96842105263147</v>
          </cell>
          <cell r="S174">
            <v>113.03157894736852</v>
          </cell>
          <cell r="T174">
            <v>0.13684210526315801</v>
          </cell>
          <cell r="U174">
            <v>15</v>
          </cell>
          <cell r="V174">
            <v>1356.1426900584788</v>
          </cell>
          <cell r="W174">
            <v>0</v>
          </cell>
          <cell r="X174">
            <v>0.87874689600648237</v>
          </cell>
          <cell r="Y174">
            <v>0</v>
          </cell>
          <cell r="Z174">
            <v>7.7743485863862689E-3</v>
          </cell>
        </row>
        <row r="175">
          <cell r="A175" t="str">
            <v>EN261</v>
          </cell>
          <cell r="B175" t="str">
            <v>XXXXXXXX</v>
          </cell>
          <cell r="C175" t="str">
            <v>Yes</v>
          </cell>
          <cell r="D175" t="str">
            <v>Equipment</v>
          </cell>
          <cell r="E175" t="str">
            <v>18 SEER Air Source Heat Pump</v>
          </cell>
          <cell r="F175" t="str">
            <v>18 SEER Air Source Heat Pump</v>
          </cell>
          <cell r="G175" t="str">
            <v>Code-Compliant ASHP, 14 SEER, 8.2 HSPF</v>
          </cell>
          <cell r="H175" t="str">
            <v>Residential</v>
          </cell>
          <cell r="I175" t="str">
            <v>New</v>
          </cell>
          <cell r="J175" t="str">
            <v>Multi-Family</v>
          </cell>
          <cell r="K175" t="str">
            <v>FL Zone 2</v>
          </cell>
          <cell r="L175" t="str">
            <v>Space Heating</v>
          </cell>
          <cell r="M175" t="str">
            <v>Heat pump-heating</v>
          </cell>
          <cell r="N175" t="str">
            <v/>
          </cell>
          <cell r="O175" t="str">
            <v>Per System</v>
          </cell>
          <cell r="P175">
            <v>0</v>
          </cell>
          <cell r="Q175">
            <v>503.86</v>
          </cell>
          <cell r="R175">
            <v>434.91073684210517</v>
          </cell>
          <cell r="S175">
            <v>68.949263157894876</v>
          </cell>
          <cell r="T175">
            <v>0.13684210526315815</v>
          </cell>
          <cell r="U175">
            <v>15</v>
          </cell>
          <cell r="V175">
            <v>827.24704093567266</v>
          </cell>
          <cell r="W175">
            <v>0</v>
          </cell>
          <cell r="X175">
            <v>0.53603560656395466</v>
          </cell>
          <cell r="Y175">
            <v>0</v>
          </cell>
          <cell r="Z175">
            <v>7.7743485863862654E-3</v>
          </cell>
        </row>
        <row r="176">
          <cell r="A176" t="str">
            <v>EN262</v>
          </cell>
          <cell r="B176" t="str">
            <v>XXXXXXXX</v>
          </cell>
          <cell r="C176" t="str">
            <v>Yes</v>
          </cell>
          <cell r="D176" t="str">
            <v>Equipment</v>
          </cell>
          <cell r="E176" t="str">
            <v>18 SEER Air Source Heat Pump</v>
          </cell>
          <cell r="F176" t="str">
            <v>18 SEER Air Source Heat Pump</v>
          </cell>
          <cell r="G176" t="str">
            <v>Code-Compliant ASHP, 14 SEER, 8.2 HSPF</v>
          </cell>
          <cell r="H176" t="str">
            <v>Residential</v>
          </cell>
          <cell r="I176" t="str">
            <v>New</v>
          </cell>
          <cell r="J176" t="str">
            <v>Manufactured Home</v>
          </cell>
          <cell r="K176" t="str">
            <v>FL Zone 2</v>
          </cell>
          <cell r="L176" t="str">
            <v>Space Heating</v>
          </cell>
          <cell r="M176" t="str">
            <v>Heat pump-heating</v>
          </cell>
          <cell r="N176" t="str">
            <v/>
          </cell>
          <cell r="O176" t="str">
            <v>Per System</v>
          </cell>
          <cell r="P176">
            <v>0</v>
          </cell>
          <cell r="Q176">
            <v>512.12</v>
          </cell>
          <cell r="R176">
            <v>442.04042105263153</v>
          </cell>
          <cell r="S176">
            <v>70.079578947368489</v>
          </cell>
          <cell r="T176">
            <v>0.13684210526315801</v>
          </cell>
          <cell r="U176">
            <v>15</v>
          </cell>
          <cell r="V176">
            <v>840.80846783625702</v>
          </cell>
          <cell r="W176">
            <v>0</v>
          </cell>
          <cell r="X176">
            <v>0.54482307552401921</v>
          </cell>
          <cell r="Y176">
            <v>0</v>
          </cell>
          <cell r="Z176">
            <v>7.7743485863862698E-3</v>
          </cell>
        </row>
        <row r="177">
          <cell r="A177" t="str">
            <v>ET263</v>
          </cell>
          <cell r="B177" t="str">
            <v>XXXXXXXX</v>
          </cell>
          <cell r="C177" t="str">
            <v>Yes</v>
          </cell>
          <cell r="D177" t="str">
            <v>Equipment</v>
          </cell>
          <cell r="E177" t="str">
            <v>18 SEER Central AC</v>
          </cell>
          <cell r="F177" t="str">
            <v>18 SEER Central AC</v>
          </cell>
          <cell r="G177" t="str">
            <v>Code-Compliant Central AC, 14 SEER</v>
          </cell>
          <cell r="H177" t="str">
            <v>Residential</v>
          </cell>
          <cell r="I177" t="str">
            <v>Turnover</v>
          </cell>
          <cell r="J177" t="str">
            <v>Single Family</v>
          </cell>
          <cell r="K177" t="str">
            <v>FL Zone 2</v>
          </cell>
          <cell r="L177" t="str">
            <v>Space Cooling</v>
          </cell>
          <cell r="M177" t="str">
            <v>CAC</v>
          </cell>
          <cell r="N177" t="str">
            <v/>
          </cell>
          <cell r="O177" t="str">
            <v>Per System</v>
          </cell>
          <cell r="P177">
            <v>0</v>
          </cell>
          <cell r="Q177">
            <v>5594</v>
          </cell>
          <cell r="R177">
            <v>4350.8888888888896</v>
          </cell>
          <cell r="S177">
            <v>1243.1111111111104</v>
          </cell>
          <cell r="T177">
            <v>0.2222222222222221</v>
          </cell>
          <cell r="U177">
            <v>15</v>
          </cell>
          <cell r="V177">
            <v>1243.1111111111104</v>
          </cell>
          <cell r="W177">
            <v>0.63568597534725135</v>
          </cell>
          <cell r="X177">
            <v>0</v>
          </cell>
          <cell r="Y177">
            <v>5.1136698052603371E-4</v>
          </cell>
          <cell r="Z177">
            <v>0</v>
          </cell>
        </row>
        <row r="178">
          <cell r="A178" t="str">
            <v>ET264</v>
          </cell>
          <cell r="B178" t="str">
            <v>XXXXXXXX</v>
          </cell>
          <cell r="C178" t="str">
            <v>Yes</v>
          </cell>
          <cell r="D178" t="str">
            <v>Equipment</v>
          </cell>
          <cell r="E178" t="str">
            <v>18 SEER Central AC</v>
          </cell>
          <cell r="F178" t="str">
            <v>18 SEER Central AC</v>
          </cell>
          <cell r="G178" t="str">
            <v>Code-Compliant Central AC, 14 SEER</v>
          </cell>
          <cell r="H178" t="str">
            <v>Residential</v>
          </cell>
          <cell r="I178" t="str">
            <v>Turnover</v>
          </cell>
          <cell r="J178" t="str">
            <v>Multi-Family</v>
          </cell>
          <cell r="K178" t="str">
            <v>FL Zone 2</v>
          </cell>
          <cell r="L178" t="str">
            <v>Space Cooling</v>
          </cell>
          <cell r="M178" t="str">
            <v>CAC</v>
          </cell>
          <cell r="N178" t="str">
            <v/>
          </cell>
          <cell r="O178" t="str">
            <v>Per System</v>
          </cell>
          <cell r="P178">
            <v>0</v>
          </cell>
          <cell r="Q178">
            <v>3412.34</v>
          </cell>
          <cell r="R178">
            <v>2654.0422222222223</v>
          </cell>
          <cell r="S178">
            <v>758.29777777777781</v>
          </cell>
          <cell r="T178">
            <v>0.22222222222222221</v>
          </cell>
          <cell r="U178">
            <v>15</v>
          </cell>
          <cell r="V178">
            <v>758.29777777777781</v>
          </cell>
          <cell r="W178">
            <v>0.38776844496182356</v>
          </cell>
          <cell r="X178">
            <v>0</v>
          </cell>
          <cell r="Y178">
            <v>5.1136698052603371E-4</v>
          </cell>
          <cell r="Z178">
            <v>0</v>
          </cell>
        </row>
        <row r="179">
          <cell r="A179" t="str">
            <v>ET265</v>
          </cell>
          <cell r="B179" t="str">
            <v>XXXXXXXX</v>
          </cell>
          <cell r="C179" t="str">
            <v>Yes</v>
          </cell>
          <cell r="D179" t="str">
            <v>Equipment</v>
          </cell>
          <cell r="E179" t="str">
            <v>18 SEER Central AC</v>
          </cell>
          <cell r="F179" t="str">
            <v>18 SEER Central AC</v>
          </cell>
          <cell r="G179" t="str">
            <v>Code-Compliant Central AC, 14 SEER</v>
          </cell>
          <cell r="H179" t="str">
            <v>Residential</v>
          </cell>
          <cell r="I179" t="str">
            <v>Turnover</v>
          </cell>
          <cell r="J179" t="str">
            <v>Manufactured Home</v>
          </cell>
          <cell r="K179" t="str">
            <v>FL Zone 2</v>
          </cell>
          <cell r="L179" t="str">
            <v>Space Cooling</v>
          </cell>
          <cell r="M179" t="str">
            <v>CAC</v>
          </cell>
          <cell r="N179" t="str">
            <v/>
          </cell>
          <cell r="O179" t="str">
            <v>Per System</v>
          </cell>
          <cell r="P179">
            <v>0</v>
          </cell>
          <cell r="Q179">
            <v>3468.28</v>
          </cell>
          <cell r="R179">
            <v>2697.5511111111118</v>
          </cell>
          <cell r="S179">
            <v>770.72888888888849</v>
          </cell>
          <cell r="T179">
            <v>0.2222222222222221</v>
          </cell>
          <cell r="U179">
            <v>15</v>
          </cell>
          <cell r="V179">
            <v>770.72888888888849</v>
          </cell>
          <cell r="W179">
            <v>0.39412530471529583</v>
          </cell>
          <cell r="X179">
            <v>0</v>
          </cell>
          <cell r="Y179">
            <v>5.1136698052603371E-4</v>
          </cell>
          <cell r="Z179">
            <v>0</v>
          </cell>
        </row>
        <row r="180">
          <cell r="A180" t="str">
            <v>EN269</v>
          </cell>
          <cell r="B180" t="str">
            <v>XXXXXXXX</v>
          </cell>
          <cell r="C180" t="str">
            <v>Yes</v>
          </cell>
          <cell r="D180" t="str">
            <v>Equipment</v>
          </cell>
          <cell r="E180" t="str">
            <v>18 SEER Central AC</v>
          </cell>
          <cell r="F180" t="str">
            <v>18 SEER Central AC</v>
          </cell>
          <cell r="G180" t="str">
            <v>Code-Compliant Central AC, 14 SEER</v>
          </cell>
          <cell r="H180" t="str">
            <v>Residential</v>
          </cell>
          <cell r="I180" t="str">
            <v>New</v>
          </cell>
          <cell r="J180" t="str">
            <v>Single Family</v>
          </cell>
          <cell r="K180" t="str">
            <v>FL Zone 2</v>
          </cell>
          <cell r="L180" t="str">
            <v>Space Cooling</v>
          </cell>
          <cell r="M180" t="str">
            <v>CAC</v>
          </cell>
          <cell r="N180" t="str">
            <v/>
          </cell>
          <cell r="O180" t="str">
            <v>Per System</v>
          </cell>
          <cell r="P180">
            <v>0</v>
          </cell>
          <cell r="Q180">
            <v>5594</v>
          </cell>
          <cell r="R180">
            <v>4350.8888888888896</v>
          </cell>
          <cell r="S180">
            <v>1243.1111111111104</v>
          </cell>
          <cell r="T180">
            <v>0.2222222222222221</v>
          </cell>
          <cell r="U180">
            <v>15</v>
          </cell>
          <cell r="V180">
            <v>1243.1111111111104</v>
          </cell>
          <cell r="W180">
            <v>0.63568597534725135</v>
          </cell>
          <cell r="X180">
            <v>0</v>
          </cell>
          <cell r="Y180">
            <v>5.1136698052603371E-4</v>
          </cell>
          <cell r="Z180">
            <v>0</v>
          </cell>
        </row>
        <row r="181">
          <cell r="A181" t="str">
            <v>EN270</v>
          </cell>
          <cell r="B181" t="str">
            <v>XXXXXXXX</v>
          </cell>
          <cell r="C181" t="str">
            <v>Yes</v>
          </cell>
          <cell r="D181" t="str">
            <v>Equipment</v>
          </cell>
          <cell r="E181" t="str">
            <v>18 SEER Central AC</v>
          </cell>
          <cell r="F181" t="str">
            <v>18 SEER Central AC</v>
          </cell>
          <cell r="G181" t="str">
            <v>Code-Compliant Central AC, 14 SEER</v>
          </cell>
          <cell r="H181" t="str">
            <v>Residential</v>
          </cell>
          <cell r="I181" t="str">
            <v>New</v>
          </cell>
          <cell r="J181" t="str">
            <v>Multi-Family</v>
          </cell>
          <cell r="K181" t="str">
            <v>FL Zone 2</v>
          </cell>
          <cell r="L181" t="str">
            <v>Space Cooling</v>
          </cell>
          <cell r="M181" t="str">
            <v>CAC</v>
          </cell>
          <cell r="N181" t="str">
            <v/>
          </cell>
          <cell r="O181" t="str">
            <v>Per System</v>
          </cell>
          <cell r="P181">
            <v>0</v>
          </cell>
          <cell r="Q181">
            <v>3412.34</v>
          </cell>
          <cell r="R181">
            <v>2654.0422222222223</v>
          </cell>
          <cell r="S181">
            <v>758.29777777777781</v>
          </cell>
          <cell r="T181">
            <v>0.22222222222222221</v>
          </cell>
          <cell r="U181">
            <v>15</v>
          </cell>
          <cell r="V181">
            <v>758.29777777777781</v>
          </cell>
          <cell r="W181">
            <v>0.38776844496182356</v>
          </cell>
          <cell r="X181">
            <v>0</v>
          </cell>
          <cell r="Y181">
            <v>5.1136698052603371E-4</v>
          </cell>
          <cell r="Z181">
            <v>0</v>
          </cell>
        </row>
        <row r="182">
          <cell r="A182" t="str">
            <v>EN271</v>
          </cell>
          <cell r="B182" t="str">
            <v>XXXXXXXX</v>
          </cell>
          <cell r="C182" t="str">
            <v>Yes</v>
          </cell>
          <cell r="D182" t="str">
            <v>Equipment</v>
          </cell>
          <cell r="E182" t="str">
            <v>18 SEER Central AC</v>
          </cell>
          <cell r="F182" t="str">
            <v>18 SEER Central AC</v>
          </cell>
          <cell r="G182" t="str">
            <v>Code-Compliant Central AC, 14 SEER</v>
          </cell>
          <cell r="H182" t="str">
            <v>Residential</v>
          </cell>
          <cell r="I182" t="str">
            <v>New</v>
          </cell>
          <cell r="J182" t="str">
            <v>Manufactured Home</v>
          </cell>
          <cell r="K182" t="str">
            <v>FL Zone 2</v>
          </cell>
          <cell r="L182" t="str">
            <v>Space Cooling</v>
          </cell>
          <cell r="M182" t="str">
            <v>CAC</v>
          </cell>
          <cell r="N182" t="str">
            <v/>
          </cell>
          <cell r="O182" t="str">
            <v>Per System</v>
          </cell>
          <cell r="P182">
            <v>0</v>
          </cell>
          <cell r="Q182">
            <v>3468.28</v>
          </cell>
          <cell r="R182">
            <v>2697.5511111111118</v>
          </cell>
          <cell r="S182">
            <v>770.72888888888849</v>
          </cell>
          <cell r="T182">
            <v>0.2222222222222221</v>
          </cell>
          <cell r="U182">
            <v>15</v>
          </cell>
          <cell r="V182">
            <v>770.72888888888849</v>
          </cell>
          <cell r="W182">
            <v>0.39412530471529583</v>
          </cell>
          <cell r="X182">
            <v>0</v>
          </cell>
          <cell r="Y182">
            <v>5.1136698052603371E-4</v>
          </cell>
          <cell r="Z182">
            <v>0</v>
          </cell>
        </row>
        <row r="183">
          <cell r="A183" t="str">
            <v>ET272</v>
          </cell>
          <cell r="B183" t="str">
            <v>XXXXXXXX</v>
          </cell>
          <cell r="C183" t="str">
            <v>Yes</v>
          </cell>
          <cell r="D183" t="str">
            <v>Equipment</v>
          </cell>
          <cell r="E183" t="str">
            <v>21 SEER Air Source Heat Pump</v>
          </cell>
          <cell r="F183" t="str">
            <v>21 SEER Air Source Heat Pump</v>
          </cell>
          <cell r="G183" t="str">
            <v>Code-Compliant ASHP, 14 SEER, 8.2 HSPF</v>
          </cell>
          <cell r="H183" t="str">
            <v>Residential</v>
          </cell>
          <cell r="I183" t="str">
            <v>Turnover</v>
          </cell>
          <cell r="J183" t="str">
            <v>Single Family</v>
          </cell>
          <cell r="K183" t="str">
            <v>FL Zone 2</v>
          </cell>
          <cell r="L183" t="str">
            <v>Space Cooling</v>
          </cell>
          <cell r="M183" t="str">
            <v>Heat pump-cooling</v>
          </cell>
          <cell r="N183" t="str">
            <v/>
          </cell>
          <cell r="O183" t="str">
            <v>Per System</v>
          </cell>
          <cell r="P183">
            <v>0.59405814676467994</v>
          </cell>
          <cell r="Q183">
            <v>5594</v>
          </cell>
          <cell r="R183">
            <v>3729.3333333333339</v>
          </cell>
          <cell r="S183">
            <v>1864.6666666666658</v>
          </cell>
          <cell r="T183">
            <v>0.3333333333333332</v>
          </cell>
          <cell r="U183">
            <v>15</v>
          </cell>
          <cell r="V183">
            <v>2013.3466666666659</v>
          </cell>
          <cell r="W183">
            <v>0.883446885222266</v>
          </cell>
          <cell r="X183">
            <v>0</v>
          </cell>
          <cell r="Y183">
            <v>4.737827414491954E-4</v>
          </cell>
          <cell r="Z183">
            <v>0</v>
          </cell>
        </row>
        <row r="184">
          <cell r="A184" t="str">
            <v>ET273</v>
          </cell>
          <cell r="B184" t="str">
            <v>XXXXXXXX</v>
          </cell>
          <cell r="C184" t="str">
            <v>Yes</v>
          </cell>
          <cell r="D184" t="str">
            <v>Equipment</v>
          </cell>
          <cell r="E184" t="str">
            <v>21 SEER Air Source Heat Pump</v>
          </cell>
          <cell r="F184" t="str">
            <v>21 SEER Air Source Heat Pump</v>
          </cell>
          <cell r="G184" t="str">
            <v>Code-Compliant ASHP, 14 SEER, 8.2 HSPF</v>
          </cell>
          <cell r="H184" t="str">
            <v>Residential</v>
          </cell>
          <cell r="I184" t="str">
            <v>Turnover</v>
          </cell>
          <cell r="J184" t="str">
            <v>Multi-Family</v>
          </cell>
          <cell r="K184" t="str">
            <v>FL Zone 2</v>
          </cell>
          <cell r="L184" t="str">
            <v>Space Cooling</v>
          </cell>
          <cell r="M184" t="str">
            <v>Heat pump-cooling</v>
          </cell>
          <cell r="N184" t="str">
            <v/>
          </cell>
          <cell r="O184" t="str">
            <v>Per System</v>
          </cell>
          <cell r="P184">
            <v>0.59000000000000008</v>
          </cell>
          <cell r="Q184">
            <v>3412.34</v>
          </cell>
          <cell r="R184">
            <v>2274.8933333333334</v>
          </cell>
          <cell r="S184">
            <v>1137.4466666666669</v>
          </cell>
          <cell r="T184">
            <v>0.33333333333333343</v>
          </cell>
          <cell r="U184">
            <v>15</v>
          </cell>
          <cell r="V184">
            <v>1228.1414666666669</v>
          </cell>
          <cell r="W184">
            <v>0.53890259998558254</v>
          </cell>
          <cell r="X184">
            <v>0</v>
          </cell>
          <cell r="Y184">
            <v>4.7378274144919535E-4</v>
          </cell>
          <cell r="Z184">
            <v>0</v>
          </cell>
        </row>
        <row r="185">
          <cell r="A185" t="str">
            <v>ET274</v>
          </cell>
          <cell r="B185" t="str">
            <v>XXXXXXXX</v>
          </cell>
          <cell r="C185" t="str">
            <v>Yes</v>
          </cell>
          <cell r="D185" t="str">
            <v>Equipment</v>
          </cell>
          <cell r="E185" t="str">
            <v>21 SEER Air Source Heat Pump</v>
          </cell>
          <cell r="F185" t="str">
            <v>21 SEER Air Source Heat Pump</v>
          </cell>
          <cell r="G185" t="str">
            <v>Code-Compliant ASHP, 14 SEER, 8.2 HSPF</v>
          </cell>
          <cell r="H185" t="str">
            <v>Residential</v>
          </cell>
          <cell r="I185" t="str">
            <v>Turnover</v>
          </cell>
          <cell r="J185" t="str">
            <v>Manufactured Home</v>
          </cell>
          <cell r="K185" t="str">
            <v>FL Zone 2</v>
          </cell>
          <cell r="L185" t="str">
            <v>Space Cooling</v>
          </cell>
          <cell r="M185" t="str">
            <v>Heat pump-cooling</v>
          </cell>
          <cell r="N185" t="str">
            <v/>
          </cell>
          <cell r="O185" t="str">
            <v>Per System</v>
          </cell>
          <cell r="P185">
            <v>0.59000000000000008</v>
          </cell>
          <cell r="Q185">
            <v>3468.28</v>
          </cell>
          <cell r="R185">
            <v>2312.1866666666674</v>
          </cell>
          <cell r="S185">
            <v>1156.093333333333</v>
          </cell>
          <cell r="T185">
            <v>0.3333333333333332</v>
          </cell>
          <cell r="U185">
            <v>15</v>
          </cell>
          <cell r="V185">
            <v>1248.2749333333331</v>
          </cell>
          <cell r="W185">
            <v>0.54773706883780504</v>
          </cell>
          <cell r="X185">
            <v>0</v>
          </cell>
          <cell r="Y185">
            <v>4.7378274144919546E-4</v>
          </cell>
          <cell r="Z185">
            <v>0</v>
          </cell>
        </row>
        <row r="186">
          <cell r="A186" t="str">
            <v>EN278</v>
          </cell>
          <cell r="B186" t="str">
            <v>XXXXXXXX</v>
          </cell>
          <cell r="C186" t="str">
            <v>Yes</v>
          </cell>
          <cell r="D186" t="str">
            <v>Equipment</v>
          </cell>
          <cell r="E186" t="str">
            <v>21 SEER Air Source Heat Pump</v>
          </cell>
          <cell r="F186" t="str">
            <v>21 SEER Air Source Heat Pump</v>
          </cell>
          <cell r="G186" t="str">
            <v>Code-Compliant ASHP, 14 SEER, 8.2 HSPF</v>
          </cell>
          <cell r="H186" t="str">
            <v>Residential</v>
          </cell>
          <cell r="I186" t="str">
            <v>New</v>
          </cell>
          <cell r="J186" t="str">
            <v>Single Family</v>
          </cell>
          <cell r="K186" t="str">
            <v>FL Zone 2</v>
          </cell>
          <cell r="L186" t="str">
            <v>Space Cooling</v>
          </cell>
          <cell r="M186" t="str">
            <v>Heat pump-cooling</v>
          </cell>
          <cell r="N186" t="str">
            <v/>
          </cell>
          <cell r="O186" t="str">
            <v>Per System</v>
          </cell>
          <cell r="P186">
            <v>0.59000000000000008</v>
          </cell>
          <cell r="Q186">
            <v>5594</v>
          </cell>
          <cell r="R186">
            <v>3729.3333333333339</v>
          </cell>
          <cell r="S186">
            <v>1864.6666666666658</v>
          </cell>
          <cell r="T186">
            <v>0.3333333333333332</v>
          </cell>
          <cell r="U186">
            <v>15</v>
          </cell>
          <cell r="V186">
            <v>2013.3466666666659</v>
          </cell>
          <cell r="W186">
            <v>0.883446885222266</v>
          </cell>
          <cell r="X186">
            <v>0</v>
          </cell>
          <cell r="Y186">
            <v>4.737827414491954E-4</v>
          </cell>
          <cell r="Z186">
            <v>0</v>
          </cell>
        </row>
        <row r="187">
          <cell r="A187" t="str">
            <v>EN279</v>
          </cell>
          <cell r="B187" t="str">
            <v>XXXXXXXX</v>
          </cell>
          <cell r="C187" t="str">
            <v>Yes</v>
          </cell>
          <cell r="D187" t="str">
            <v>Equipment</v>
          </cell>
          <cell r="E187" t="str">
            <v>21 SEER Air Source Heat Pump</v>
          </cell>
          <cell r="F187" t="str">
            <v>21 SEER Air Source Heat Pump</v>
          </cell>
          <cell r="G187" t="str">
            <v>Code-Compliant ASHP, 14 SEER, 8.2 HSPF</v>
          </cell>
          <cell r="H187" t="str">
            <v>Residential</v>
          </cell>
          <cell r="I187" t="str">
            <v>New</v>
          </cell>
          <cell r="J187" t="str">
            <v>Multi-Family</v>
          </cell>
          <cell r="K187" t="str">
            <v>FL Zone 2</v>
          </cell>
          <cell r="L187" t="str">
            <v>Space Cooling</v>
          </cell>
          <cell r="M187" t="str">
            <v>Heat pump-cooling</v>
          </cell>
          <cell r="N187" t="str">
            <v/>
          </cell>
          <cell r="O187" t="str">
            <v>Per System</v>
          </cell>
          <cell r="P187">
            <v>0.59000000000000008</v>
          </cell>
          <cell r="Q187">
            <v>3412.34</v>
          </cell>
          <cell r="R187">
            <v>2274.8933333333334</v>
          </cell>
          <cell r="S187">
            <v>1137.4466666666669</v>
          </cell>
          <cell r="T187">
            <v>0.33333333333333343</v>
          </cell>
          <cell r="U187">
            <v>15</v>
          </cell>
          <cell r="V187">
            <v>1228.1414666666669</v>
          </cell>
          <cell r="W187">
            <v>0.53890259998558254</v>
          </cell>
          <cell r="X187">
            <v>0</v>
          </cell>
          <cell r="Y187">
            <v>4.7378274144919535E-4</v>
          </cell>
          <cell r="Z187">
            <v>0</v>
          </cell>
        </row>
        <row r="188">
          <cell r="A188" t="str">
            <v>EN280</v>
          </cell>
          <cell r="B188" t="str">
            <v>XXXXXXXX</v>
          </cell>
          <cell r="C188" t="str">
            <v>Yes</v>
          </cell>
          <cell r="D188" t="str">
            <v>Equipment</v>
          </cell>
          <cell r="E188" t="str">
            <v>21 SEER Air Source Heat Pump</v>
          </cell>
          <cell r="F188" t="str">
            <v>21 SEER Air Source Heat Pump</v>
          </cell>
          <cell r="G188" t="str">
            <v>Code-Compliant ASHP, 14 SEER, 8.2 HSPF</v>
          </cell>
          <cell r="H188" t="str">
            <v>Residential</v>
          </cell>
          <cell r="I188" t="str">
            <v>New</v>
          </cell>
          <cell r="J188" t="str">
            <v>Manufactured Home</v>
          </cell>
          <cell r="K188" t="str">
            <v>FL Zone 2</v>
          </cell>
          <cell r="L188" t="str">
            <v>Space Cooling</v>
          </cell>
          <cell r="M188" t="str">
            <v>Heat pump-cooling</v>
          </cell>
          <cell r="N188" t="str">
            <v/>
          </cell>
          <cell r="O188" t="str">
            <v>Per System</v>
          </cell>
          <cell r="P188">
            <v>0.59000000000000008</v>
          </cell>
          <cell r="Q188">
            <v>3468.28</v>
          </cell>
          <cell r="R188">
            <v>2312.1866666666674</v>
          </cell>
          <cell r="S188">
            <v>1156.093333333333</v>
          </cell>
          <cell r="T188">
            <v>0.3333333333333332</v>
          </cell>
          <cell r="U188">
            <v>15</v>
          </cell>
          <cell r="V188">
            <v>1248.2749333333331</v>
          </cell>
          <cell r="W188">
            <v>0.54773706883780504</v>
          </cell>
          <cell r="X188">
            <v>0</v>
          </cell>
          <cell r="Y188">
            <v>4.7378274144919546E-4</v>
          </cell>
          <cell r="Z188">
            <v>0</v>
          </cell>
        </row>
        <row r="189">
          <cell r="A189" t="str">
            <v>ET281</v>
          </cell>
          <cell r="B189" t="str">
            <v>XXXXXXXX</v>
          </cell>
          <cell r="C189" t="str">
            <v>Yes</v>
          </cell>
          <cell r="D189" t="str">
            <v>Equipment</v>
          </cell>
          <cell r="E189" t="str">
            <v>21 SEER Air Source Heat Pump</v>
          </cell>
          <cell r="F189" t="str">
            <v>21 SEER Air Source Heat Pump</v>
          </cell>
          <cell r="G189" t="str">
            <v>Code-Compliant ASHP, 14 SEER, 8.2 HSPF</v>
          </cell>
          <cell r="H189" t="str">
            <v>Residential</v>
          </cell>
          <cell r="I189" t="str">
            <v>Turnover</v>
          </cell>
          <cell r="J189" t="str">
            <v>Single Family</v>
          </cell>
          <cell r="K189" t="str">
            <v>FL Zone 2</v>
          </cell>
          <cell r="L189" t="str">
            <v>Space Heating</v>
          </cell>
          <cell r="M189" t="str">
            <v>Heat pump-heating</v>
          </cell>
          <cell r="N189" t="str">
            <v/>
          </cell>
          <cell r="O189" t="str">
            <v>Per System</v>
          </cell>
          <cell r="P189">
            <v>0.59405814676467994</v>
          </cell>
          <cell r="Q189">
            <v>826</v>
          </cell>
          <cell r="R189">
            <v>677.31999999999994</v>
          </cell>
          <cell r="S189">
            <v>148.68000000000006</v>
          </cell>
          <cell r="T189">
            <v>0.18000000000000008</v>
          </cell>
          <cell r="U189">
            <v>15</v>
          </cell>
          <cell r="V189">
            <v>2013.3466666666659</v>
          </cell>
          <cell r="W189">
            <v>0</v>
          </cell>
          <cell r="X189">
            <v>1.3045988057805622</v>
          </cell>
          <cell r="Y189">
            <v>0</v>
          </cell>
          <cell r="Z189">
            <v>8.7745413356239005E-3</v>
          </cell>
        </row>
        <row r="190">
          <cell r="A190" t="str">
            <v>ET282</v>
          </cell>
          <cell r="B190" t="str">
            <v>XXXXXXXX</v>
          </cell>
          <cell r="C190" t="str">
            <v>Yes</v>
          </cell>
          <cell r="D190" t="str">
            <v>Equipment</v>
          </cell>
          <cell r="E190" t="str">
            <v>21 SEER Air Source Heat Pump</v>
          </cell>
          <cell r="F190" t="str">
            <v>21 SEER Air Source Heat Pump</v>
          </cell>
          <cell r="G190" t="str">
            <v>Code-Compliant ASHP, 14 SEER, 8.2 HSPF</v>
          </cell>
          <cell r="H190" t="str">
            <v>Residential</v>
          </cell>
          <cell r="I190" t="str">
            <v>Turnover</v>
          </cell>
          <cell r="J190" t="str">
            <v>Multi-Family</v>
          </cell>
          <cell r="K190" t="str">
            <v>FL Zone 2</v>
          </cell>
          <cell r="L190" t="str">
            <v>Space Heating</v>
          </cell>
          <cell r="M190" t="str">
            <v>Heat pump-heating</v>
          </cell>
          <cell r="N190" t="str">
            <v/>
          </cell>
          <cell r="O190" t="str">
            <v>Per System</v>
          </cell>
          <cell r="P190">
            <v>0.59000000000000008</v>
          </cell>
          <cell r="Q190">
            <v>503.86</v>
          </cell>
          <cell r="R190">
            <v>413.16520000000003</v>
          </cell>
          <cell r="S190">
            <v>90.694800000000015</v>
          </cell>
          <cell r="T190">
            <v>0.18000000000000002</v>
          </cell>
          <cell r="U190">
            <v>15</v>
          </cell>
          <cell r="V190">
            <v>1228.1414666666669</v>
          </cell>
          <cell r="W190">
            <v>0</v>
          </cell>
          <cell r="X190">
            <v>0.79580527152614344</v>
          </cell>
          <cell r="Y190">
            <v>0</v>
          </cell>
          <cell r="Z190">
            <v>8.7745413356239092E-3</v>
          </cell>
        </row>
        <row r="191">
          <cell r="A191" t="str">
            <v>ET283</v>
          </cell>
          <cell r="B191" t="str">
            <v>XXXXXXXX</v>
          </cell>
          <cell r="C191" t="str">
            <v>Yes</v>
          </cell>
          <cell r="D191" t="str">
            <v>Equipment</v>
          </cell>
          <cell r="E191" t="str">
            <v>21 SEER Air Source Heat Pump</v>
          </cell>
          <cell r="F191" t="str">
            <v>21 SEER Air Source Heat Pump</v>
          </cell>
          <cell r="G191" t="str">
            <v>Code-Compliant ASHP, 14 SEER, 8.2 HSPF</v>
          </cell>
          <cell r="H191" t="str">
            <v>Residential</v>
          </cell>
          <cell r="I191" t="str">
            <v>Turnover</v>
          </cell>
          <cell r="J191" t="str">
            <v>Manufactured Home</v>
          </cell>
          <cell r="K191" t="str">
            <v>FL Zone 2</v>
          </cell>
          <cell r="L191" t="str">
            <v>Space Heating</v>
          </cell>
          <cell r="M191" t="str">
            <v>Heat pump-heating</v>
          </cell>
          <cell r="N191" t="str">
            <v/>
          </cell>
          <cell r="O191" t="str">
            <v>Per System</v>
          </cell>
          <cell r="P191">
            <v>0.59000000000000008</v>
          </cell>
          <cell r="Q191">
            <v>512.12</v>
          </cell>
          <cell r="R191">
            <v>419.93839999999994</v>
          </cell>
          <cell r="S191">
            <v>92.181600000000046</v>
          </cell>
          <cell r="T191">
            <v>0.18000000000000008</v>
          </cell>
          <cell r="U191">
            <v>15</v>
          </cell>
          <cell r="V191">
            <v>1248.2749333333331</v>
          </cell>
          <cell r="W191">
            <v>0</v>
          </cell>
          <cell r="X191">
            <v>0.80885125958394877</v>
          </cell>
          <cell r="Y191">
            <v>0</v>
          </cell>
          <cell r="Z191">
            <v>8.7745413356239022E-3</v>
          </cell>
        </row>
        <row r="192">
          <cell r="A192" t="str">
            <v>EN287</v>
          </cell>
          <cell r="B192" t="str">
            <v>XXXXXXXX</v>
          </cell>
          <cell r="C192" t="str">
            <v>Yes</v>
          </cell>
          <cell r="D192" t="str">
            <v>Equipment</v>
          </cell>
          <cell r="E192" t="str">
            <v>21 SEER Air Source Heat Pump</v>
          </cell>
          <cell r="F192" t="str">
            <v>21 SEER Air Source Heat Pump</v>
          </cell>
          <cell r="G192" t="str">
            <v>Code-Compliant ASHP, 14 SEER, 8.2 HSPF</v>
          </cell>
          <cell r="H192" t="str">
            <v>Residential</v>
          </cell>
          <cell r="I192" t="str">
            <v>New</v>
          </cell>
          <cell r="J192" t="str">
            <v>Single Family</v>
          </cell>
          <cell r="K192" t="str">
            <v>FL Zone 2</v>
          </cell>
          <cell r="L192" t="str">
            <v>Space Heating</v>
          </cell>
          <cell r="M192" t="str">
            <v>Heat pump-heating</v>
          </cell>
          <cell r="N192" t="str">
            <v/>
          </cell>
          <cell r="O192" t="str">
            <v>Per System</v>
          </cell>
          <cell r="P192">
            <v>0.59000000000000008</v>
          </cell>
          <cell r="Q192">
            <v>826</v>
          </cell>
          <cell r="R192">
            <v>677.31999999999994</v>
          </cell>
          <cell r="S192">
            <v>148.68000000000006</v>
          </cell>
          <cell r="T192">
            <v>0.18000000000000008</v>
          </cell>
          <cell r="U192">
            <v>15</v>
          </cell>
          <cell r="V192">
            <v>2013.3466666666659</v>
          </cell>
          <cell r="W192">
            <v>0</v>
          </cell>
          <cell r="X192">
            <v>1.3045988057805622</v>
          </cell>
          <cell r="Y192">
            <v>0</v>
          </cell>
          <cell r="Z192">
            <v>8.7745413356239005E-3</v>
          </cell>
        </row>
        <row r="193">
          <cell r="A193" t="str">
            <v>EN288</v>
          </cell>
          <cell r="B193" t="str">
            <v>XXXXXXXX</v>
          </cell>
          <cell r="C193" t="str">
            <v>Yes</v>
          </cell>
          <cell r="D193" t="str">
            <v>Equipment</v>
          </cell>
          <cell r="E193" t="str">
            <v>21 SEER Air Source Heat Pump</v>
          </cell>
          <cell r="F193" t="str">
            <v>21 SEER Air Source Heat Pump</v>
          </cell>
          <cell r="G193" t="str">
            <v>Code-Compliant ASHP, 14 SEER, 8.2 HSPF</v>
          </cell>
          <cell r="H193" t="str">
            <v>Residential</v>
          </cell>
          <cell r="I193" t="str">
            <v>New</v>
          </cell>
          <cell r="J193" t="str">
            <v>Multi-Family</v>
          </cell>
          <cell r="K193" t="str">
            <v>FL Zone 2</v>
          </cell>
          <cell r="L193" t="str">
            <v>Space Heating</v>
          </cell>
          <cell r="M193" t="str">
            <v>Heat pump-heating</v>
          </cell>
          <cell r="N193" t="str">
            <v/>
          </cell>
          <cell r="O193" t="str">
            <v>Per System</v>
          </cell>
          <cell r="P193">
            <v>0.59000000000000008</v>
          </cell>
          <cell r="Q193">
            <v>503.86</v>
          </cell>
          <cell r="R193">
            <v>413.16520000000003</v>
          </cell>
          <cell r="S193">
            <v>90.694800000000015</v>
          </cell>
          <cell r="T193">
            <v>0.18000000000000002</v>
          </cell>
          <cell r="U193">
            <v>15</v>
          </cell>
          <cell r="V193">
            <v>1228.1414666666669</v>
          </cell>
          <cell r="W193">
            <v>0</v>
          </cell>
          <cell r="X193">
            <v>0.79580527152614344</v>
          </cell>
          <cell r="Y193">
            <v>0</v>
          </cell>
          <cell r="Z193">
            <v>8.7745413356239092E-3</v>
          </cell>
        </row>
        <row r="194">
          <cell r="A194" t="str">
            <v>EN289</v>
          </cell>
          <cell r="B194" t="str">
            <v>XXXXXXXX</v>
          </cell>
          <cell r="C194" t="str">
            <v>Yes</v>
          </cell>
          <cell r="D194" t="str">
            <v>Equipment</v>
          </cell>
          <cell r="E194" t="str">
            <v>21 SEER Air Source Heat Pump</v>
          </cell>
          <cell r="F194" t="str">
            <v>21 SEER Air Source Heat Pump</v>
          </cell>
          <cell r="G194" t="str">
            <v>Code-Compliant ASHP, 14 SEER, 8.2 HSPF</v>
          </cell>
          <cell r="H194" t="str">
            <v>Residential</v>
          </cell>
          <cell r="I194" t="str">
            <v>New</v>
          </cell>
          <cell r="J194" t="str">
            <v>Manufactured Home</v>
          </cell>
          <cell r="K194" t="str">
            <v>FL Zone 2</v>
          </cell>
          <cell r="L194" t="str">
            <v>Space Heating</v>
          </cell>
          <cell r="M194" t="str">
            <v>Heat pump-heating</v>
          </cell>
          <cell r="N194" t="str">
            <v/>
          </cell>
          <cell r="O194" t="str">
            <v>Per System</v>
          </cell>
          <cell r="P194">
            <v>0.59000000000000008</v>
          </cell>
          <cell r="Q194">
            <v>512.12</v>
          </cell>
          <cell r="R194">
            <v>419.93839999999994</v>
          </cell>
          <cell r="S194">
            <v>92.181600000000046</v>
          </cell>
          <cell r="T194">
            <v>0.18000000000000008</v>
          </cell>
          <cell r="U194">
            <v>15</v>
          </cell>
          <cell r="V194">
            <v>1248.2749333333331</v>
          </cell>
          <cell r="W194">
            <v>0</v>
          </cell>
          <cell r="X194">
            <v>0.80885125958394877</v>
          </cell>
          <cell r="Y194">
            <v>0</v>
          </cell>
          <cell r="Z194">
            <v>8.7745413356239022E-3</v>
          </cell>
        </row>
        <row r="195">
          <cell r="A195" t="str">
            <v>ET290</v>
          </cell>
          <cell r="B195" t="str">
            <v>XXXXXXXX</v>
          </cell>
          <cell r="C195" t="str">
            <v>Yes</v>
          </cell>
          <cell r="D195" t="str">
            <v>Equipment</v>
          </cell>
          <cell r="E195" t="str">
            <v>21 SEER ASHP from base electric resistance heating</v>
          </cell>
          <cell r="F195" t="str">
            <v>21 SEER ASHP from base electric resistance heating</v>
          </cell>
          <cell r="G195" t="str">
            <v>Base AC, 14 SEER, Electric resistance heating, 3.41 HSPF</v>
          </cell>
          <cell r="H195" t="str">
            <v>Residential</v>
          </cell>
          <cell r="I195" t="str">
            <v>Turnover</v>
          </cell>
          <cell r="J195" t="str">
            <v>Single Family</v>
          </cell>
          <cell r="K195" t="str">
            <v>FL Zone 2</v>
          </cell>
          <cell r="L195" t="str">
            <v>Space Cooling</v>
          </cell>
          <cell r="M195" t="str">
            <v>Heat pump-cooling</v>
          </cell>
          <cell r="N195" t="str">
            <v/>
          </cell>
          <cell r="O195" t="str">
            <v>Per System</v>
          </cell>
          <cell r="P195">
            <v>0.40594185323532</v>
          </cell>
          <cell r="Q195">
            <v>5594</v>
          </cell>
          <cell r="R195">
            <v>3729.3333333333335</v>
          </cell>
          <cell r="S195">
            <v>1864.6666666666665</v>
          </cell>
          <cell r="T195">
            <v>0.33333333333333331</v>
          </cell>
          <cell r="U195">
            <v>15</v>
          </cell>
          <cell r="V195">
            <v>2939.4956666666667</v>
          </cell>
          <cell r="W195">
            <v>1.2898366356055668</v>
          </cell>
          <cell r="X195">
            <v>0</v>
          </cell>
          <cell r="Y195">
            <v>6.917250459093137E-4</v>
          </cell>
          <cell r="Z195">
            <v>0</v>
          </cell>
        </row>
        <row r="196">
          <cell r="A196" t="str">
            <v>ET291</v>
          </cell>
          <cell r="B196" t="str">
            <v>XXXXXXXX</v>
          </cell>
          <cell r="C196" t="str">
            <v>Yes</v>
          </cell>
          <cell r="D196" t="str">
            <v>Equipment</v>
          </cell>
          <cell r="E196" t="str">
            <v>21 SEER ASHP from base electric resistance heating</v>
          </cell>
          <cell r="F196" t="str">
            <v>21 SEER ASHP from base electric resistance heating</v>
          </cell>
          <cell r="G196" t="str">
            <v>Base AC, 14 SEER, Electric resistance heating, 3.41 HSPF</v>
          </cell>
          <cell r="H196" t="str">
            <v>Residential</v>
          </cell>
          <cell r="I196" t="str">
            <v>Turnover</v>
          </cell>
          <cell r="J196" t="str">
            <v>Multi-Family</v>
          </cell>
          <cell r="K196" t="str">
            <v>FL Zone 2</v>
          </cell>
          <cell r="L196" t="str">
            <v>Space Cooling</v>
          </cell>
          <cell r="M196" t="str">
            <v>Heat pump-cooling</v>
          </cell>
          <cell r="N196" t="str">
            <v/>
          </cell>
          <cell r="O196" t="str">
            <v>Per System</v>
          </cell>
          <cell r="P196">
            <v>0.32003999999999999</v>
          </cell>
          <cell r="Q196">
            <v>3412.34</v>
          </cell>
          <cell r="R196">
            <v>2274.8933333333334</v>
          </cell>
          <cell r="S196">
            <v>1137.4466666666669</v>
          </cell>
          <cell r="T196">
            <v>0.33333333333333343</v>
          </cell>
          <cell r="U196">
            <v>15</v>
          </cell>
          <cell r="V196">
            <v>1793.092356666667</v>
          </cell>
          <cell r="W196">
            <v>0.78680034771939589</v>
          </cell>
          <cell r="X196">
            <v>0</v>
          </cell>
          <cell r="Y196">
            <v>6.9172504590931359E-4</v>
          </cell>
          <cell r="Z196">
            <v>0</v>
          </cell>
        </row>
        <row r="197">
          <cell r="A197" t="str">
            <v>ET292</v>
          </cell>
          <cell r="B197" t="str">
            <v>XXXXXXXX</v>
          </cell>
          <cell r="C197" t="str">
            <v>Yes</v>
          </cell>
          <cell r="D197" t="str">
            <v>Equipment</v>
          </cell>
          <cell r="E197" t="str">
            <v>21 SEER ASHP from base electric resistance heating</v>
          </cell>
          <cell r="F197" t="str">
            <v>21 SEER ASHP from base electric resistance heating</v>
          </cell>
          <cell r="G197" t="str">
            <v>Base AC, 14 SEER, Electric resistance heating, 3.41 HSPF</v>
          </cell>
          <cell r="H197" t="str">
            <v>Residential</v>
          </cell>
          <cell r="I197" t="str">
            <v>Turnover</v>
          </cell>
          <cell r="J197" t="str">
            <v>Manufactured Home</v>
          </cell>
          <cell r="K197" t="str">
            <v>FL Zone 2</v>
          </cell>
          <cell r="L197" t="str">
            <v>Space Cooling</v>
          </cell>
          <cell r="M197" t="str">
            <v>Heat pump-cooling</v>
          </cell>
          <cell r="N197" t="str">
            <v/>
          </cell>
          <cell r="O197" t="str">
            <v>Per System</v>
          </cell>
          <cell r="P197">
            <v>0.32003999999999999</v>
          </cell>
          <cell r="Q197">
            <v>3468.28</v>
          </cell>
          <cell r="R197">
            <v>2312.186666666667</v>
          </cell>
          <cell r="S197">
            <v>1156.0933333333332</v>
          </cell>
          <cell r="T197">
            <v>0.33333333333333331</v>
          </cell>
          <cell r="U197">
            <v>15</v>
          </cell>
          <cell r="V197">
            <v>1822.4873133333333</v>
          </cell>
          <cell r="W197">
            <v>0.79969871407545134</v>
          </cell>
          <cell r="X197">
            <v>0</v>
          </cell>
          <cell r="Y197">
            <v>6.9172504590931359E-4</v>
          </cell>
          <cell r="Z197">
            <v>0</v>
          </cell>
        </row>
        <row r="198">
          <cell r="A198" t="str">
            <v>EN296</v>
          </cell>
          <cell r="B198" t="str">
            <v>XXXXXXXX</v>
          </cell>
          <cell r="C198" t="str">
            <v>Yes</v>
          </cell>
          <cell r="D198" t="str">
            <v>Equipment</v>
          </cell>
          <cell r="E198" t="str">
            <v>21 SEER ASHP from base electric resistance heating</v>
          </cell>
          <cell r="F198" t="str">
            <v>21 SEER ASHP from base electric resistance heating</v>
          </cell>
          <cell r="G198" t="str">
            <v>Base AC, 14 SEER, Electric resistance heating, 3.41 HSPF</v>
          </cell>
          <cell r="H198" t="str">
            <v>Residential</v>
          </cell>
          <cell r="I198" t="str">
            <v>New</v>
          </cell>
          <cell r="J198" t="str">
            <v>Single Family</v>
          </cell>
          <cell r="K198" t="str">
            <v>FL Zone 2</v>
          </cell>
          <cell r="L198" t="str">
            <v>Space Cooling</v>
          </cell>
          <cell r="M198" t="str">
            <v>Heat pump-cooling</v>
          </cell>
          <cell r="N198" t="str">
            <v/>
          </cell>
          <cell r="O198" t="str">
            <v>Per System</v>
          </cell>
          <cell r="P198">
            <v>0.40594185323532</v>
          </cell>
          <cell r="Q198">
            <v>5594</v>
          </cell>
          <cell r="R198">
            <v>3729.3333333333335</v>
          </cell>
          <cell r="S198">
            <v>1864.6666666666665</v>
          </cell>
          <cell r="T198">
            <v>0.33333333333333331</v>
          </cell>
          <cell r="U198">
            <v>15</v>
          </cell>
          <cell r="V198">
            <v>2939.4956666666667</v>
          </cell>
          <cell r="W198">
            <v>1.2898366356055668</v>
          </cell>
          <cell r="X198">
            <v>0</v>
          </cell>
          <cell r="Y198">
            <v>6.917250459093137E-4</v>
          </cell>
          <cell r="Z198">
            <v>0</v>
          </cell>
        </row>
        <row r="199">
          <cell r="A199" t="str">
            <v>EN297</v>
          </cell>
          <cell r="B199" t="str">
            <v>XXXXXXXX</v>
          </cell>
          <cell r="C199" t="str">
            <v>Yes</v>
          </cell>
          <cell r="D199" t="str">
            <v>Equipment</v>
          </cell>
          <cell r="E199" t="str">
            <v>21 SEER ASHP from base electric resistance heating</v>
          </cell>
          <cell r="F199" t="str">
            <v>21 SEER ASHP from base electric resistance heating</v>
          </cell>
          <cell r="G199" t="str">
            <v>Base AC, 14 SEER, Electric resistance heating, 3.41 HSPF</v>
          </cell>
          <cell r="H199" t="str">
            <v>Residential</v>
          </cell>
          <cell r="I199" t="str">
            <v>New</v>
          </cell>
          <cell r="J199" t="str">
            <v>Multi-Family</v>
          </cell>
          <cell r="K199" t="str">
            <v>FL Zone 2</v>
          </cell>
          <cell r="L199" t="str">
            <v>Space Cooling</v>
          </cell>
          <cell r="M199" t="str">
            <v>Heat pump-cooling</v>
          </cell>
          <cell r="N199" t="str">
            <v/>
          </cell>
          <cell r="O199" t="str">
            <v>Per System</v>
          </cell>
          <cell r="P199">
            <v>0.32003999999999999</v>
          </cell>
          <cell r="Q199">
            <v>3412.34</v>
          </cell>
          <cell r="R199">
            <v>2274.8933333333334</v>
          </cell>
          <cell r="S199">
            <v>1137.4466666666669</v>
          </cell>
          <cell r="T199">
            <v>0.33333333333333343</v>
          </cell>
          <cell r="U199">
            <v>15</v>
          </cell>
          <cell r="V199">
            <v>1793.092356666667</v>
          </cell>
          <cell r="W199">
            <v>0.78680034771939589</v>
          </cell>
          <cell r="X199">
            <v>0</v>
          </cell>
          <cell r="Y199">
            <v>6.9172504590931359E-4</v>
          </cell>
          <cell r="Z199">
            <v>0</v>
          </cell>
        </row>
        <row r="200">
          <cell r="A200" t="str">
            <v>EN298</v>
          </cell>
          <cell r="B200" t="str">
            <v>XXXXXXXX</v>
          </cell>
          <cell r="C200" t="str">
            <v>Yes</v>
          </cell>
          <cell r="D200" t="str">
            <v>Equipment</v>
          </cell>
          <cell r="E200" t="str">
            <v>21 SEER ASHP from base electric resistance heating</v>
          </cell>
          <cell r="F200" t="str">
            <v>21 SEER ASHP from base electric resistance heating</v>
          </cell>
          <cell r="G200" t="str">
            <v>Base AC, 14 SEER, Electric resistance heating, 3.41 HSPF</v>
          </cell>
          <cell r="H200" t="str">
            <v>Residential</v>
          </cell>
          <cell r="I200" t="str">
            <v>New</v>
          </cell>
          <cell r="J200" t="str">
            <v>Manufactured Home</v>
          </cell>
          <cell r="K200" t="str">
            <v>FL Zone 2</v>
          </cell>
          <cell r="L200" t="str">
            <v>Space Cooling</v>
          </cell>
          <cell r="M200" t="str">
            <v>Heat pump-cooling</v>
          </cell>
          <cell r="N200" t="str">
            <v/>
          </cell>
          <cell r="O200" t="str">
            <v>Per System</v>
          </cell>
          <cell r="P200">
            <v>0.32003999999999999</v>
          </cell>
          <cell r="Q200">
            <v>3468.28</v>
          </cell>
          <cell r="R200">
            <v>2312.186666666667</v>
          </cell>
          <cell r="S200">
            <v>1156.0933333333332</v>
          </cell>
          <cell r="T200">
            <v>0.33333333333333331</v>
          </cell>
          <cell r="U200">
            <v>15</v>
          </cell>
          <cell r="V200">
            <v>1822.4873133333333</v>
          </cell>
          <cell r="W200">
            <v>0.79969871407545134</v>
          </cell>
          <cell r="X200">
            <v>0</v>
          </cell>
          <cell r="Y200">
            <v>6.9172504590931359E-4</v>
          </cell>
          <cell r="Z200">
            <v>0</v>
          </cell>
        </row>
        <row r="201">
          <cell r="A201" t="str">
            <v>ET299</v>
          </cell>
          <cell r="B201" t="str">
            <v>XXXXXXXX</v>
          </cell>
          <cell r="C201" t="str">
            <v>Yes</v>
          </cell>
          <cell r="D201" t="str">
            <v>Equipment</v>
          </cell>
          <cell r="E201" t="str">
            <v>21 SEER ASHP from base electric resistance heating</v>
          </cell>
          <cell r="F201" t="str">
            <v>21 SEER ASHP from base electric resistance heating</v>
          </cell>
          <cell r="G201" t="str">
            <v>Base AC, 14 SEER, Electric resistance heating, 3.41 HSPF</v>
          </cell>
          <cell r="H201" t="str">
            <v>Residential</v>
          </cell>
          <cell r="I201" t="str">
            <v>Turnover</v>
          </cell>
          <cell r="J201" t="str">
            <v>Single Family</v>
          </cell>
          <cell r="K201" t="str">
            <v>FL Zone 2</v>
          </cell>
          <cell r="L201" t="str">
            <v>Space Heating</v>
          </cell>
          <cell r="M201" t="str">
            <v>Heat pump-heating</v>
          </cell>
          <cell r="N201" t="str">
            <v/>
          </cell>
          <cell r="O201" t="str">
            <v>Per System</v>
          </cell>
          <cell r="P201">
            <v>0.40594185323532</v>
          </cell>
          <cell r="Q201">
            <v>1631</v>
          </cell>
          <cell r="R201">
            <v>556.17100000000005</v>
          </cell>
          <cell r="S201">
            <v>1074.829</v>
          </cell>
          <cell r="T201">
            <v>0.65899999999999992</v>
          </cell>
          <cell r="U201">
            <v>15</v>
          </cell>
          <cell r="V201">
            <v>2939.4956666666667</v>
          </cell>
          <cell r="W201">
            <v>0</v>
          </cell>
          <cell r="X201">
            <v>1.9047204338036532</v>
          </cell>
          <cell r="Y201">
            <v>0</v>
          </cell>
          <cell r="Z201">
            <v>1.7721148515751374E-3</v>
          </cell>
        </row>
        <row r="202">
          <cell r="A202" t="str">
            <v>ET300</v>
          </cell>
          <cell r="B202" t="str">
            <v>XXXXXXXX</v>
          </cell>
          <cell r="C202" t="str">
            <v>Yes</v>
          </cell>
          <cell r="D202" t="str">
            <v>Equipment</v>
          </cell>
          <cell r="E202" t="str">
            <v>21 SEER ASHP from base electric resistance heating</v>
          </cell>
          <cell r="F202" t="str">
            <v>21 SEER ASHP from base electric resistance heating</v>
          </cell>
          <cell r="G202" t="str">
            <v>Base AC, 14 SEER, Electric resistance heating, 3.41 HSPF</v>
          </cell>
          <cell r="H202" t="str">
            <v>Residential</v>
          </cell>
          <cell r="I202" t="str">
            <v>Turnover</v>
          </cell>
          <cell r="J202" t="str">
            <v>Multi-Family</v>
          </cell>
          <cell r="K202" t="str">
            <v>FL Zone 2</v>
          </cell>
          <cell r="L202" t="str">
            <v>Space Heating</v>
          </cell>
          <cell r="M202" t="str">
            <v>Heat pump-heating</v>
          </cell>
          <cell r="N202" t="str">
            <v/>
          </cell>
          <cell r="O202" t="str">
            <v>Per System</v>
          </cell>
          <cell r="P202">
            <v>0.32003999999999999</v>
          </cell>
          <cell r="Q202">
            <v>994.91</v>
          </cell>
          <cell r="R202">
            <v>339.2643099999998</v>
          </cell>
          <cell r="S202">
            <v>655.64569000000017</v>
          </cell>
          <cell r="T202">
            <v>0.65900000000000014</v>
          </cell>
          <cell r="U202">
            <v>15</v>
          </cell>
          <cell r="V202">
            <v>1793.092356666667</v>
          </cell>
          <cell r="W202">
            <v>0</v>
          </cell>
          <cell r="X202">
            <v>1.1618794646202286</v>
          </cell>
          <cell r="Y202">
            <v>0</v>
          </cell>
          <cell r="Z202">
            <v>1.772114851575137E-3</v>
          </cell>
        </row>
        <row r="203">
          <cell r="A203" t="str">
            <v>ET301</v>
          </cell>
          <cell r="B203" t="str">
            <v>XXXXXXXX</v>
          </cell>
          <cell r="C203" t="str">
            <v>Yes</v>
          </cell>
          <cell r="D203" t="str">
            <v>Equipment</v>
          </cell>
          <cell r="E203" t="str">
            <v>21 SEER ASHP from base electric resistance heating</v>
          </cell>
          <cell r="F203" t="str">
            <v>21 SEER ASHP from base electric resistance heating</v>
          </cell>
          <cell r="G203" t="str">
            <v>Base AC, 14 SEER, Electric resistance heating, 3.41 HSPF</v>
          </cell>
          <cell r="H203" t="str">
            <v>Residential</v>
          </cell>
          <cell r="I203" t="str">
            <v>Turnover</v>
          </cell>
          <cell r="J203" t="str">
            <v>Manufactured Home</v>
          </cell>
          <cell r="K203" t="str">
            <v>FL Zone 2</v>
          </cell>
          <cell r="L203" t="str">
            <v>Space Heating</v>
          </cell>
          <cell r="M203" t="str">
            <v>Heat pump-heating</v>
          </cell>
          <cell r="N203" t="str">
            <v/>
          </cell>
          <cell r="O203" t="str">
            <v>Per System</v>
          </cell>
          <cell r="P203">
            <v>0.32003999999999999</v>
          </cell>
          <cell r="Q203">
            <v>1011.22</v>
          </cell>
          <cell r="R203">
            <v>344.82601999999997</v>
          </cell>
          <cell r="S203">
            <v>666.39398000000006</v>
          </cell>
          <cell r="T203">
            <v>0.65900000000000003</v>
          </cell>
          <cell r="U203">
            <v>15</v>
          </cell>
          <cell r="V203">
            <v>1822.4873133333333</v>
          </cell>
          <cell r="W203">
            <v>0</v>
          </cell>
          <cell r="X203">
            <v>1.1809266689582649</v>
          </cell>
          <cell r="Y203">
            <v>0</v>
          </cell>
          <cell r="Z203">
            <v>1.772114851575137E-3</v>
          </cell>
        </row>
        <row r="204">
          <cell r="A204" t="str">
            <v>EN305</v>
          </cell>
          <cell r="B204" t="str">
            <v>XXXXXXXX</v>
          </cell>
          <cell r="C204" t="str">
            <v>Yes</v>
          </cell>
          <cell r="D204" t="str">
            <v>Equipment</v>
          </cell>
          <cell r="E204" t="str">
            <v>21 SEER ASHP from base electric resistance heating</v>
          </cell>
          <cell r="F204" t="str">
            <v>21 SEER ASHP from base electric resistance heating</v>
          </cell>
          <cell r="G204" t="str">
            <v>Base AC, 14 SEER, Electric resistance heating, 3.41 HSPF</v>
          </cell>
          <cell r="H204" t="str">
            <v>Residential</v>
          </cell>
          <cell r="I204" t="str">
            <v>New</v>
          </cell>
          <cell r="J204" t="str">
            <v>Single Family</v>
          </cell>
          <cell r="K204" t="str">
            <v>FL Zone 2</v>
          </cell>
          <cell r="L204" t="str">
            <v>Space Heating</v>
          </cell>
          <cell r="M204" t="str">
            <v>Heat pump-heating</v>
          </cell>
          <cell r="N204" t="str">
            <v/>
          </cell>
          <cell r="O204" t="str">
            <v>Per System</v>
          </cell>
          <cell r="P204">
            <v>0.40594185323532</v>
          </cell>
          <cell r="Q204">
            <v>1631</v>
          </cell>
          <cell r="R204">
            <v>556.17100000000005</v>
          </cell>
          <cell r="S204">
            <v>1074.829</v>
          </cell>
          <cell r="T204">
            <v>0.65899999999999992</v>
          </cell>
          <cell r="U204">
            <v>15</v>
          </cell>
          <cell r="V204">
            <v>2939.4956666666667</v>
          </cell>
          <cell r="W204">
            <v>0</v>
          </cell>
          <cell r="X204">
            <v>1.9047204338036532</v>
          </cell>
          <cell r="Y204">
            <v>0</v>
          </cell>
          <cell r="Z204">
            <v>1.7721148515751374E-3</v>
          </cell>
        </row>
        <row r="205">
          <cell r="A205" t="str">
            <v>EN306</v>
          </cell>
          <cell r="B205" t="str">
            <v>XXXXXXXX</v>
          </cell>
          <cell r="C205" t="str">
            <v>Yes</v>
          </cell>
          <cell r="D205" t="str">
            <v>Equipment</v>
          </cell>
          <cell r="E205" t="str">
            <v>21 SEER ASHP from base electric resistance heating</v>
          </cell>
          <cell r="F205" t="str">
            <v>21 SEER ASHP from base electric resistance heating</v>
          </cell>
          <cell r="G205" t="str">
            <v>Base AC, 14 SEER, Electric resistance heating, 3.41 HSPF</v>
          </cell>
          <cell r="H205" t="str">
            <v>Residential</v>
          </cell>
          <cell r="I205" t="str">
            <v>New</v>
          </cell>
          <cell r="J205" t="str">
            <v>Multi-Family</v>
          </cell>
          <cell r="K205" t="str">
            <v>FL Zone 2</v>
          </cell>
          <cell r="L205" t="str">
            <v>Space Heating</v>
          </cell>
          <cell r="M205" t="str">
            <v>Heat pump-heating</v>
          </cell>
          <cell r="N205" t="str">
            <v/>
          </cell>
          <cell r="O205" t="str">
            <v>Per System</v>
          </cell>
          <cell r="P205">
            <v>0.32003999999999999</v>
          </cell>
          <cell r="Q205">
            <v>994.91</v>
          </cell>
          <cell r="R205">
            <v>339.2643099999998</v>
          </cell>
          <cell r="S205">
            <v>655.64569000000017</v>
          </cell>
          <cell r="T205">
            <v>0.65900000000000014</v>
          </cell>
          <cell r="U205">
            <v>15</v>
          </cell>
          <cell r="V205">
            <v>1793.092356666667</v>
          </cell>
          <cell r="W205">
            <v>0</v>
          </cell>
          <cell r="X205">
            <v>1.1618794646202286</v>
          </cell>
          <cell r="Y205">
            <v>0</v>
          </cell>
          <cell r="Z205">
            <v>1.772114851575137E-3</v>
          </cell>
        </row>
        <row r="206">
          <cell r="A206" t="str">
            <v>EN307</v>
          </cell>
          <cell r="B206" t="str">
            <v>XXXXXXXX</v>
          </cell>
          <cell r="C206" t="str">
            <v>Yes</v>
          </cell>
          <cell r="D206" t="str">
            <v>Equipment</v>
          </cell>
          <cell r="E206" t="str">
            <v>21 SEER ASHP from base electric resistance heating</v>
          </cell>
          <cell r="F206" t="str">
            <v>21 SEER ASHP from base electric resistance heating</v>
          </cell>
          <cell r="G206" t="str">
            <v>Base AC, 14 SEER, Electric resistance heating, 3.41 HSPF</v>
          </cell>
          <cell r="H206" t="str">
            <v>Residential</v>
          </cell>
          <cell r="I206" t="str">
            <v>New</v>
          </cell>
          <cell r="J206" t="str">
            <v>Manufactured Home</v>
          </cell>
          <cell r="K206" t="str">
            <v>FL Zone 2</v>
          </cell>
          <cell r="L206" t="str">
            <v>Space Heating</v>
          </cell>
          <cell r="M206" t="str">
            <v>Heat pump-heating</v>
          </cell>
          <cell r="N206" t="str">
            <v/>
          </cell>
          <cell r="O206" t="str">
            <v>Per System</v>
          </cell>
          <cell r="P206">
            <v>0.32003999999999999</v>
          </cell>
          <cell r="Q206">
            <v>1011.22</v>
          </cell>
          <cell r="R206">
            <v>344.82601999999997</v>
          </cell>
          <cell r="S206">
            <v>666.39398000000006</v>
          </cell>
          <cell r="T206">
            <v>0.65900000000000003</v>
          </cell>
          <cell r="U206">
            <v>15</v>
          </cell>
          <cell r="V206">
            <v>1822.4873133333333</v>
          </cell>
          <cell r="W206">
            <v>0</v>
          </cell>
          <cell r="X206">
            <v>1.1809266689582649</v>
          </cell>
          <cell r="Y206">
            <v>0</v>
          </cell>
          <cell r="Z206">
            <v>1.772114851575137E-3</v>
          </cell>
        </row>
        <row r="207">
          <cell r="A207" t="str">
            <v>ET308</v>
          </cell>
          <cell r="B207" t="str">
            <v>XXXXXXXX</v>
          </cell>
          <cell r="C207" t="str">
            <v>Yes</v>
          </cell>
          <cell r="D207" t="str">
            <v>Equipment</v>
          </cell>
          <cell r="E207" t="str">
            <v>21 SEER Central AC</v>
          </cell>
          <cell r="F207" t="str">
            <v>21 SEER Central AC</v>
          </cell>
          <cell r="G207" t="str">
            <v>Code-Compliant Central AC, 14 SEER</v>
          </cell>
          <cell r="H207" t="str">
            <v>Residential</v>
          </cell>
          <cell r="I207" t="str">
            <v>Turnover</v>
          </cell>
          <cell r="J207" t="str">
            <v>Single Family</v>
          </cell>
          <cell r="K207" t="str">
            <v>FL Zone 2</v>
          </cell>
          <cell r="L207" t="str">
            <v>Space Cooling</v>
          </cell>
          <cell r="M207" t="str">
            <v>CAC</v>
          </cell>
          <cell r="N207" t="str">
            <v/>
          </cell>
          <cell r="O207" t="str">
            <v>Per System</v>
          </cell>
          <cell r="P207">
            <v>0.78</v>
          </cell>
          <cell r="Q207">
            <v>5594</v>
          </cell>
          <cell r="R207">
            <v>3729.3333333333339</v>
          </cell>
          <cell r="S207">
            <v>1864.6666666666658</v>
          </cell>
          <cell r="T207">
            <v>0.3333333333333332</v>
          </cell>
          <cell r="U207">
            <v>15</v>
          </cell>
          <cell r="V207">
            <v>1864.6666666666658</v>
          </cell>
          <cell r="W207">
            <v>0.95352896302087709</v>
          </cell>
          <cell r="X207">
            <v>0</v>
          </cell>
          <cell r="Y207">
            <v>5.1136698052603371E-4</v>
          </cell>
          <cell r="Z207">
            <v>0</v>
          </cell>
        </row>
        <row r="208">
          <cell r="A208" t="str">
            <v>ET309</v>
          </cell>
          <cell r="B208" t="str">
            <v>XXXXXXXX</v>
          </cell>
          <cell r="C208" t="str">
            <v>Yes</v>
          </cell>
          <cell r="D208" t="str">
            <v>Equipment</v>
          </cell>
          <cell r="E208" t="str">
            <v>21 SEER Central AC</v>
          </cell>
          <cell r="F208" t="str">
            <v>21 SEER Central AC</v>
          </cell>
          <cell r="G208" t="str">
            <v>Code-Compliant Central AC, 14 SEER</v>
          </cell>
          <cell r="H208" t="str">
            <v>Residential</v>
          </cell>
          <cell r="I208" t="str">
            <v>Turnover</v>
          </cell>
          <cell r="J208" t="str">
            <v>Multi-Family</v>
          </cell>
          <cell r="K208" t="str">
            <v>FL Zone 2</v>
          </cell>
          <cell r="L208" t="str">
            <v>Space Cooling</v>
          </cell>
          <cell r="M208" t="str">
            <v>CAC</v>
          </cell>
          <cell r="N208" t="str">
            <v/>
          </cell>
          <cell r="O208" t="str">
            <v>Per System</v>
          </cell>
          <cell r="P208">
            <v>0.78</v>
          </cell>
          <cell r="Q208">
            <v>3412.34</v>
          </cell>
          <cell r="R208">
            <v>2274.8933333333334</v>
          </cell>
          <cell r="S208">
            <v>1137.4466666666669</v>
          </cell>
          <cell r="T208">
            <v>0.33333333333333343</v>
          </cell>
          <cell r="U208">
            <v>15</v>
          </cell>
          <cell r="V208">
            <v>1137.4466666666669</v>
          </cell>
          <cell r="W208">
            <v>0.58165266744273547</v>
          </cell>
          <cell r="X208">
            <v>0</v>
          </cell>
          <cell r="Y208">
            <v>5.1136698052603371E-4</v>
          </cell>
          <cell r="Z208">
            <v>0</v>
          </cell>
        </row>
        <row r="209">
          <cell r="A209" t="str">
            <v>ET310</v>
          </cell>
          <cell r="B209" t="str">
            <v>XXXXXXXX</v>
          </cell>
          <cell r="C209" t="str">
            <v>Yes</v>
          </cell>
          <cell r="D209" t="str">
            <v>Equipment</v>
          </cell>
          <cell r="E209" t="str">
            <v>21 SEER Central AC</v>
          </cell>
          <cell r="F209" t="str">
            <v>21 SEER Central AC</v>
          </cell>
          <cell r="G209" t="str">
            <v>Code-Compliant Central AC, 14 SEER</v>
          </cell>
          <cell r="H209" t="str">
            <v>Residential</v>
          </cell>
          <cell r="I209" t="str">
            <v>Turnover</v>
          </cell>
          <cell r="J209" t="str">
            <v>Manufactured Home</v>
          </cell>
          <cell r="K209" t="str">
            <v>FL Zone 2</v>
          </cell>
          <cell r="L209" t="str">
            <v>Space Cooling</v>
          </cell>
          <cell r="M209" t="str">
            <v>CAC</v>
          </cell>
          <cell r="N209" t="str">
            <v/>
          </cell>
          <cell r="O209" t="str">
            <v>Per System</v>
          </cell>
          <cell r="P209">
            <v>0.78</v>
          </cell>
          <cell r="Q209">
            <v>3468.28</v>
          </cell>
          <cell r="R209">
            <v>2312.1866666666674</v>
          </cell>
          <cell r="S209">
            <v>1156.093333333333</v>
          </cell>
          <cell r="T209">
            <v>0.3333333333333332</v>
          </cell>
          <cell r="U209">
            <v>15</v>
          </cell>
          <cell r="V209">
            <v>1156.093333333333</v>
          </cell>
          <cell r="W209">
            <v>0.59118795707294391</v>
          </cell>
          <cell r="X209">
            <v>0</v>
          </cell>
          <cell r="Y209">
            <v>5.1136698052603371E-4</v>
          </cell>
          <cell r="Z209">
            <v>0</v>
          </cell>
        </row>
        <row r="210">
          <cell r="A210" t="str">
            <v>EN314</v>
          </cell>
          <cell r="B210" t="str">
            <v>XXXXXXXX</v>
          </cell>
          <cell r="C210" t="str">
            <v>Yes</v>
          </cell>
          <cell r="D210" t="str">
            <v>Equipment</v>
          </cell>
          <cell r="E210" t="str">
            <v>21 SEER Central AC</v>
          </cell>
          <cell r="F210" t="str">
            <v>21 SEER Central AC</v>
          </cell>
          <cell r="G210" t="str">
            <v>Code-Compliant Central AC, 14 SEER</v>
          </cell>
          <cell r="H210" t="str">
            <v>Residential</v>
          </cell>
          <cell r="I210" t="str">
            <v>New</v>
          </cell>
          <cell r="J210" t="str">
            <v>Single Family</v>
          </cell>
          <cell r="K210" t="str">
            <v>FL Zone 2</v>
          </cell>
          <cell r="L210" t="str">
            <v>Space Cooling</v>
          </cell>
          <cell r="M210" t="str">
            <v>CAC</v>
          </cell>
          <cell r="N210" t="str">
            <v/>
          </cell>
          <cell r="O210" t="str">
            <v>Per System</v>
          </cell>
          <cell r="P210">
            <v>0.78</v>
          </cell>
          <cell r="Q210">
            <v>5594</v>
          </cell>
          <cell r="R210">
            <v>3729.3333333333339</v>
          </cell>
          <cell r="S210">
            <v>1864.6666666666658</v>
          </cell>
          <cell r="T210">
            <v>0.3333333333333332</v>
          </cell>
          <cell r="U210">
            <v>15</v>
          </cell>
          <cell r="V210">
            <v>1864.6666666666658</v>
          </cell>
          <cell r="W210">
            <v>0.95352896302087709</v>
          </cell>
          <cell r="X210">
            <v>0</v>
          </cell>
          <cell r="Y210">
            <v>5.1136698052603371E-4</v>
          </cell>
          <cell r="Z210">
            <v>0</v>
          </cell>
        </row>
        <row r="211">
          <cell r="A211" t="str">
            <v>EN315</v>
          </cell>
          <cell r="B211" t="str">
            <v>XXXXXXXX</v>
          </cell>
          <cell r="C211" t="str">
            <v>Yes</v>
          </cell>
          <cell r="D211" t="str">
            <v>Equipment</v>
          </cell>
          <cell r="E211" t="str">
            <v>21 SEER Central AC</v>
          </cell>
          <cell r="F211" t="str">
            <v>21 SEER Central AC</v>
          </cell>
          <cell r="G211" t="str">
            <v>Code-Compliant Central AC, 14 SEER</v>
          </cell>
          <cell r="H211" t="str">
            <v>Residential</v>
          </cell>
          <cell r="I211" t="str">
            <v>New</v>
          </cell>
          <cell r="J211" t="str">
            <v>Multi-Family</v>
          </cell>
          <cell r="K211" t="str">
            <v>FL Zone 2</v>
          </cell>
          <cell r="L211" t="str">
            <v>Space Cooling</v>
          </cell>
          <cell r="M211" t="str">
            <v>CAC</v>
          </cell>
          <cell r="N211" t="str">
            <v/>
          </cell>
          <cell r="O211" t="str">
            <v>Per System</v>
          </cell>
          <cell r="P211">
            <v>0.78</v>
          </cell>
          <cell r="Q211">
            <v>3412.34</v>
          </cell>
          <cell r="R211">
            <v>2274.8933333333334</v>
          </cell>
          <cell r="S211">
            <v>1137.4466666666669</v>
          </cell>
          <cell r="T211">
            <v>0.33333333333333343</v>
          </cell>
          <cell r="U211">
            <v>15</v>
          </cell>
          <cell r="V211">
            <v>1137.4466666666669</v>
          </cell>
          <cell r="W211">
            <v>0.58165266744273547</v>
          </cell>
          <cell r="X211">
            <v>0</v>
          </cell>
          <cell r="Y211">
            <v>5.1136698052603371E-4</v>
          </cell>
          <cell r="Z211">
            <v>0</v>
          </cell>
        </row>
        <row r="212">
          <cell r="A212" t="str">
            <v>EN316</v>
          </cell>
          <cell r="B212" t="str">
            <v>XXXXXXXX</v>
          </cell>
          <cell r="C212" t="str">
            <v>Yes</v>
          </cell>
          <cell r="D212" t="str">
            <v>Equipment</v>
          </cell>
          <cell r="E212" t="str">
            <v>21 SEER Central AC</v>
          </cell>
          <cell r="F212" t="str">
            <v>21 SEER Central AC</v>
          </cell>
          <cell r="G212" t="str">
            <v>Code-Compliant Central AC, 14 SEER</v>
          </cell>
          <cell r="H212" t="str">
            <v>Residential</v>
          </cell>
          <cell r="I212" t="str">
            <v>New</v>
          </cell>
          <cell r="J212" t="str">
            <v>Manufactured Home</v>
          </cell>
          <cell r="K212" t="str">
            <v>FL Zone 2</v>
          </cell>
          <cell r="L212" t="str">
            <v>Space Cooling</v>
          </cell>
          <cell r="M212" t="str">
            <v>CAC</v>
          </cell>
          <cell r="N212" t="str">
            <v/>
          </cell>
          <cell r="O212" t="str">
            <v>Per System</v>
          </cell>
          <cell r="P212">
            <v>0.78</v>
          </cell>
          <cell r="Q212">
            <v>3468.28</v>
          </cell>
          <cell r="R212">
            <v>2312.1866666666674</v>
          </cell>
          <cell r="S212">
            <v>1156.093333333333</v>
          </cell>
          <cell r="T212">
            <v>0.3333333333333332</v>
          </cell>
          <cell r="U212">
            <v>15</v>
          </cell>
          <cell r="V212">
            <v>1156.093333333333</v>
          </cell>
          <cell r="W212">
            <v>0.59118795707294391</v>
          </cell>
          <cell r="X212">
            <v>0</v>
          </cell>
          <cell r="Y212">
            <v>5.1136698052603371E-4</v>
          </cell>
          <cell r="Z212">
            <v>0</v>
          </cell>
        </row>
        <row r="213">
          <cell r="A213" t="str">
            <v>ET317</v>
          </cell>
          <cell r="B213" t="str">
            <v>XXXXXXXX</v>
          </cell>
          <cell r="C213" t="str">
            <v>Yes</v>
          </cell>
          <cell r="D213" t="str">
            <v>Equipment</v>
          </cell>
          <cell r="E213" t="str">
            <v>Energy Star Room AC</v>
          </cell>
          <cell r="F213" t="str">
            <v>Energy Star Room AC,  1 Ton, 12 SEER</v>
          </cell>
          <cell r="G213" t="str">
            <v>Code-Compliant Room AC, 1 Ton, 10.9 SEER</v>
          </cell>
          <cell r="H213" t="str">
            <v>Residential</v>
          </cell>
          <cell r="I213" t="str">
            <v>Turnover</v>
          </cell>
          <cell r="J213" t="str">
            <v>Single Family</v>
          </cell>
          <cell r="K213" t="str">
            <v>FL Zone 2</v>
          </cell>
          <cell r="L213" t="str">
            <v>Space Cooling</v>
          </cell>
          <cell r="M213" t="str">
            <v>Room AC</v>
          </cell>
          <cell r="N213" t="str">
            <v/>
          </cell>
          <cell r="O213" t="str">
            <v>Per Unit</v>
          </cell>
          <cell r="P213">
            <v>0.65999999999999992</v>
          </cell>
          <cell r="Q213">
            <v>1643.4055045871557</v>
          </cell>
          <cell r="R213">
            <v>1492.7599999999998</v>
          </cell>
          <cell r="S213">
            <v>150.64550458715598</v>
          </cell>
          <cell r="T213">
            <v>9.1666666666666688E-2</v>
          </cell>
          <cell r="U213">
            <v>9</v>
          </cell>
          <cell r="V213">
            <v>150.64550458715598</v>
          </cell>
          <cell r="W213">
            <v>7.7035136810554711E-2</v>
          </cell>
          <cell r="X213">
            <v>0</v>
          </cell>
          <cell r="Y213">
            <v>5.1136698052603371E-4</v>
          </cell>
          <cell r="Z213">
            <v>0</v>
          </cell>
        </row>
        <row r="214">
          <cell r="A214" t="str">
            <v>ET318</v>
          </cell>
          <cell r="B214" t="str">
            <v>XXXXXXXX</v>
          </cell>
          <cell r="C214" t="str">
            <v>Yes</v>
          </cell>
          <cell r="D214" t="str">
            <v>Equipment</v>
          </cell>
          <cell r="E214" t="str">
            <v>Energy Star Room AC</v>
          </cell>
          <cell r="F214" t="str">
            <v>Energy Star Room AC,  1 Ton, 12 SEER</v>
          </cell>
          <cell r="G214" t="str">
            <v>Code-Compliant Room AC, 1 Ton, 10.9 SEER</v>
          </cell>
          <cell r="H214" t="str">
            <v>Residential</v>
          </cell>
          <cell r="I214" t="str">
            <v>Turnover</v>
          </cell>
          <cell r="J214" t="str">
            <v>Multi-Family</v>
          </cell>
          <cell r="K214" t="str">
            <v>FL Zone 2</v>
          </cell>
          <cell r="L214" t="str">
            <v>Space Cooling</v>
          </cell>
          <cell r="M214" t="str">
            <v>Room AC</v>
          </cell>
          <cell r="N214" t="str">
            <v/>
          </cell>
          <cell r="O214" t="str">
            <v>Per Unit</v>
          </cell>
          <cell r="P214">
            <v>0.65999999999999992</v>
          </cell>
          <cell r="Q214">
            <v>1643.4055045871557</v>
          </cell>
          <cell r="R214">
            <v>1492.7599999999998</v>
          </cell>
          <cell r="S214">
            <v>150.64550458715598</v>
          </cell>
          <cell r="T214">
            <v>9.1666666666666688E-2</v>
          </cell>
          <cell r="U214">
            <v>9</v>
          </cell>
          <cell r="V214">
            <v>150.64550458715598</v>
          </cell>
          <cell r="W214">
            <v>7.7035136810554711E-2</v>
          </cell>
          <cell r="X214">
            <v>0</v>
          </cell>
          <cell r="Y214">
            <v>5.1136698052603371E-4</v>
          </cell>
          <cell r="Z214">
            <v>0</v>
          </cell>
        </row>
        <row r="215">
          <cell r="A215" t="str">
            <v>ET319</v>
          </cell>
          <cell r="B215" t="str">
            <v>XXXXXXXX</v>
          </cell>
          <cell r="C215" t="str">
            <v>Yes</v>
          </cell>
          <cell r="D215" t="str">
            <v>Equipment</v>
          </cell>
          <cell r="E215" t="str">
            <v>Energy Star Room AC</v>
          </cell>
          <cell r="F215" t="str">
            <v>Energy Star Room AC,  1 Ton, 12 SEER</v>
          </cell>
          <cell r="G215" t="str">
            <v>Code-Compliant Room AC, 1 Ton, 10.9 SEER</v>
          </cell>
          <cell r="H215" t="str">
            <v>Residential</v>
          </cell>
          <cell r="I215" t="str">
            <v>Turnover</v>
          </cell>
          <cell r="J215" t="str">
            <v>Manufactured Home</v>
          </cell>
          <cell r="K215" t="str">
            <v>FL Zone 2</v>
          </cell>
          <cell r="L215" t="str">
            <v>Space Cooling</v>
          </cell>
          <cell r="M215" t="str">
            <v>Room AC</v>
          </cell>
          <cell r="N215" t="str">
            <v/>
          </cell>
          <cell r="O215" t="str">
            <v>Per Unit</v>
          </cell>
          <cell r="P215">
            <v>0.65999999999999992</v>
          </cell>
          <cell r="Q215">
            <v>1643.4055045871557</v>
          </cell>
          <cell r="R215">
            <v>1492.7599999999998</v>
          </cell>
          <cell r="S215">
            <v>150.64550458715598</v>
          </cell>
          <cell r="T215">
            <v>9.1666666666666688E-2</v>
          </cell>
          <cell r="U215">
            <v>9</v>
          </cell>
          <cell r="V215">
            <v>150.64550458715598</v>
          </cell>
          <cell r="W215">
            <v>7.7035136810554711E-2</v>
          </cell>
          <cell r="X215">
            <v>0</v>
          </cell>
          <cell r="Y215">
            <v>5.1136698052603371E-4</v>
          </cell>
          <cell r="Z215">
            <v>0</v>
          </cell>
        </row>
        <row r="216">
          <cell r="A216" t="str">
            <v>EN323</v>
          </cell>
          <cell r="B216" t="str">
            <v>XXXXXXXX</v>
          </cell>
          <cell r="C216" t="str">
            <v>Yes</v>
          </cell>
          <cell r="D216" t="str">
            <v>Equipment</v>
          </cell>
          <cell r="E216" t="str">
            <v>Energy Star Room AC</v>
          </cell>
          <cell r="F216" t="str">
            <v>Energy Star Room AC,  1 Ton, 12 SEER</v>
          </cell>
          <cell r="G216" t="str">
            <v>Code-Compliant Room AC, 1 Ton, 10.9 SEER</v>
          </cell>
          <cell r="H216" t="str">
            <v>Residential</v>
          </cell>
          <cell r="I216" t="str">
            <v>New</v>
          </cell>
          <cell r="J216" t="str">
            <v>Single Family</v>
          </cell>
          <cell r="K216" t="str">
            <v>FL Zone 2</v>
          </cell>
          <cell r="L216" t="str">
            <v>Space Cooling</v>
          </cell>
          <cell r="M216" t="str">
            <v>Room AC</v>
          </cell>
          <cell r="N216" t="str">
            <v/>
          </cell>
          <cell r="O216" t="str">
            <v>Per Unit</v>
          </cell>
          <cell r="P216">
            <v>0.65999999999999992</v>
          </cell>
          <cell r="Q216">
            <v>1643.4055045871557</v>
          </cell>
          <cell r="R216">
            <v>1492.7599999999998</v>
          </cell>
          <cell r="S216">
            <v>150.64550458715598</v>
          </cell>
          <cell r="T216">
            <v>9.1666666666666688E-2</v>
          </cell>
          <cell r="U216">
            <v>9</v>
          </cell>
          <cell r="V216">
            <v>150.64550458715598</v>
          </cell>
          <cell r="W216">
            <v>7.7035136810554711E-2</v>
          </cell>
          <cell r="X216">
            <v>0</v>
          </cell>
          <cell r="Y216">
            <v>5.1136698052603371E-4</v>
          </cell>
          <cell r="Z216">
            <v>0</v>
          </cell>
        </row>
        <row r="217">
          <cell r="A217" t="str">
            <v>EN324</v>
          </cell>
          <cell r="B217" t="str">
            <v>XXXXXXXX</v>
          </cell>
          <cell r="C217" t="str">
            <v>Yes</v>
          </cell>
          <cell r="D217" t="str">
            <v>Equipment</v>
          </cell>
          <cell r="E217" t="str">
            <v>Energy Star Room AC</v>
          </cell>
          <cell r="F217" t="str">
            <v>Energy Star Room AC,  1 Ton, 12 SEER</v>
          </cell>
          <cell r="G217" t="str">
            <v>Code-Compliant Room AC, 1 Ton, 10.9 SEER</v>
          </cell>
          <cell r="H217" t="str">
            <v>Residential</v>
          </cell>
          <cell r="I217" t="str">
            <v>New</v>
          </cell>
          <cell r="J217" t="str">
            <v>Multi-Family</v>
          </cell>
          <cell r="K217" t="str">
            <v>FL Zone 2</v>
          </cell>
          <cell r="L217" t="str">
            <v>Space Cooling</v>
          </cell>
          <cell r="M217" t="str">
            <v>Room AC</v>
          </cell>
          <cell r="N217" t="str">
            <v/>
          </cell>
          <cell r="O217" t="str">
            <v>Per Unit</v>
          </cell>
          <cell r="P217">
            <v>0.65999999999999992</v>
          </cell>
          <cell r="Q217">
            <v>1643.4055045871557</v>
          </cell>
          <cell r="R217">
            <v>1492.7599999999998</v>
          </cell>
          <cell r="S217">
            <v>150.64550458715598</v>
          </cell>
          <cell r="T217">
            <v>9.1666666666666688E-2</v>
          </cell>
          <cell r="U217">
            <v>9</v>
          </cell>
          <cell r="V217">
            <v>150.64550458715598</v>
          </cell>
          <cell r="W217">
            <v>7.7035136810554711E-2</v>
          </cell>
          <cell r="X217">
            <v>0</v>
          </cell>
          <cell r="Y217">
            <v>5.1136698052603371E-4</v>
          </cell>
          <cell r="Z217">
            <v>0</v>
          </cell>
        </row>
        <row r="218">
          <cell r="A218" t="str">
            <v>EN325</v>
          </cell>
          <cell r="B218" t="str">
            <v>XXXXXXXX</v>
          </cell>
          <cell r="C218" t="str">
            <v>Yes</v>
          </cell>
          <cell r="D218" t="str">
            <v>Equipment</v>
          </cell>
          <cell r="E218" t="str">
            <v>Energy Star Room AC</v>
          </cell>
          <cell r="F218" t="str">
            <v>Energy Star Room AC,  1 Ton, 12 SEER</v>
          </cell>
          <cell r="G218" t="str">
            <v>Code-Compliant Room AC, 1 Ton, 10.9 SEER</v>
          </cell>
          <cell r="H218" t="str">
            <v>Residential</v>
          </cell>
          <cell r="I218" t="str">
            <v>New</v>
          </cell>
          <cell r="J218" t="str">
            <v>Manufactured Home</v>
          </cell>
          <cell r="K218" t="str">
            <v>FL Zone 2</v>
          </cell>
          <cell r="L218" t="str">
            <v>Space Cooling</v>
          </cell>
          <cell r="M218" t="str">
            <v>Room AC</v>
          </cell>
          <cell r="N218" t="str">
            <v/>
          </cell>
          <cell r="O218" t="str">
            <v>Per Unit</v>
          </cell>
          <cell r="P218">
            <v>0.65999999999999992</v>
          </cell>
          <cell r="Q218">
            <v>1643.4055045871557</v>
          </cell>
          <cell r="R218">
            <v>1492.7599999999998</v>
          </cell>
          <cell r="S218">
            <v>150.64550458715598</v>
          </cell>
          <cell r="T218">
            <v>9.1666666666666688E-2</v>
          </cell>
          <cell r="U218">
            <v>9</v>
          </cell>
          <cell r="V218">
            <v>150.64550458715598</v>
          </cell>
          <cell r="W218">
            <v>7.7035136810554711E-2</v>
          </cell>
          <cell r="X218">
            <v>0</v>
          </cell>
          <cell r="Y218">
            <v>5.1136698052603371E-4</v>
          </cell>
          <cell r="Z218">
            <v>0</v>
          </cell>
        </row>
        <row r="219">
          <cell r="A219" t="str">
            <v>ET326</v>
          </cell>
          <cell r="B219" t="str">
            <v>XXXXXXXX</v>
          </cell>
          <cell r="C219" t="str">
            <v>Yes</v>
          </cell>
          <cell r="D219" t="str">
            <v>Equipment</v>
          </cell>
          <cell r="E219" t="str">
            <v>Ground Source Heat Pump</v>
          </cell>
          <cell r="F219" t="str">
            <v>Ground Source Heat Pump</v>
          </cell>
          <cell r="G219" t="str">
            <v>Base AC, 14 SEER, Electric resistance heating, 3.41 HSPF</v>
          </cell>
          <cell r="H219" t="str">
            <v>Residential</v>
          </cell>
          <cell r="I219" t="str">
            <v>Turnover</v>
          </cell>
          <cell r="J219" t="str">
            <v>Single Family</v>
          </cell>
          <cell r="K219" t="str">
            <v>FL Zone 2</v>
          </cell>
          <cell r="L219" t="str">
            <v>Space Cooling</v>
          </cell>
          <cell r="M219" t="str">
            <v>Heat pump-cooling</v>
          </cell>
          <cell r="N219" t="str">
            <v/>
          </cell>
          <cell r="O219" t="str">
            <v>Per Unit</v>
          </cell>
          <cell r="P219">
            <v>0</v>
          </cell>
          <cell r="Q219">
            <v>5118.034285714285</v>
          </cell>
          <cell r="R219">
            <v>4776.8319999999994</v>
          </cell>
          <cell r="S219">
            <v>341.20228571428561</v>
          </cell>
          <cell r="T219">
            <v>6.6666666666666652E-2</v>
          </cell>
          <cell r="U219">
            <v>22</v>
          </cell>
          <cell r="V219">
            <v>2068.1269469608992</v>
          </cell>
          <cell r="W219">
            <v>0.90748421013942371</v>
          </cell>
          <cell r="X219">
            <v>0</v>
          </cell>
          <cell r="Y219">
            <v>2.6596662687638872E-3</v>
          </cell>
          <cell r="Z219">
            <v>0</v>
          </cell>
        </row>
        <row r="220">
          <cell r="A220" t="str">
            <v>ET327</v>
          </cell>
          <cell r="B220" t="str">
            <v>XXXXXXXX</v>
          </cell>
          <cell r="C220" t="str">
            <v>Yes</v>
          </cell>
          <cell r="D220" t="str">
            <v>Equipment</v>
          </cell>
          <cell r="E220" t="str">
            <v>Ground Source Heat Pump</v>
          </cell>
          <cell r="F220" t="str">
            <v>Ground Source Heat Pump</v>
          </cell>
          <cell r="G220" t="str">
            <v>Base AC, 14 SEER, Electric resistance heating, 3.41 HSPF</v>
          </cell>
          <cell r="H220" t="str">
            <v>Residential</v>
          </cell>
          <cell r="I220" t="str">
            <v>Turnover</v>
          </cell>
          <cell r="J220" t="str">
            <v>Multi-Family</v>
          </cell>
          <cell r="K220" t="str">
            <v>FL Zone 2</v>
          </cell>
          <cell r="L220" t="str">
            <v>Space Cooling</v>
          </cell>
          <cell r="M220" t="str">
            <v>Heat pump-cooling</v>
          </cell>
          <cell r="N220" t="str">
            <v/>
          </cell>
          <cell r="O220" t="str">
            <v>Per Unit</v>
          </cell>
          <cell r="P220">
            <v>2.9924775210000001E-2</v>
          </cell>
          <cell r="Q220">
            <v>5118.034285714285</v>
          </cell>
          <cell r="R220">
            <v>4776.8319999999994</v>
          </cell>
          <cell r="S220">
            <v>341.20228571428561</v>
          </cell>
          <cell r="T220">
            <v>6.6666666666666652E-2</v>
          </cell>
          <cell r="U220">
            <v>22</v>
          </cell>
          <cell r="V220">
            <v>2068.1269469608992</v>
          </cell>
          <cell r="W220">
            <v>0.90748421013942371</v>
          </cell>
          <cell r="X220">
            <v>0</v>
          </cell>
          <cell r="Y220">
            <v>2.6596662687638872E-3</v>
          </cell>
          <cell r="Z220">
            <v>0</v>
          </cell>
        </row>
        <row r="221">
          <cell r="A221" t="str">
            <v>ET328</v>
          </cell>
          <cell r="B221" t="str">
            <v>XXXXXXXX</v>
          </cell>
          <cell r="C221" t="str">
            <v>Yes</v>
          </cell>
          <cell r="D221" t="str">
            <v>Equipment</v>
          </cell>
          <cell r="E221" t="str">
            <v>Ground Source Heat Pump</v>
          </cell>
          <cell r="F221" t="str">
            <v>Ground Source Heat Pump</v>
          </cell>
          <cell r="G221" t="str">
            <v>Base AC, 14 SEER, Electric resistance heating, 3.41 HSPF</v>
          </cell>
          <cell r="H221" t="str">
            <v>Residential</v>
          </cell>
          <cell r="I221" t="str">
            <v>Turnover</v>
          </cell>
          <cell r="J221" t="str">
            <v>Manufactured Home</v>
          </cell>
          <cell r="K221" t="str">
            <v>FL Zone 2</v>
          </cell>
          <cell r="L221" t="str">
            <v>Space Cooling</v>
          </cell>
          <cell r="M221" t="str">
            <v>Heat pump-cooling</v>
          </cell>
          <cell r="N221" t="str">
            <v/>
          </cell>
          <cell r="O221" t="str">
            <v>Per Unit</v>
          </cell>
          <cell r="P221">
            <v>2.9947516379999997E-2</v>
          </cell>
          <cell r="Q221">
            <v>5118.034285714285</v>
          </cell>
          <cell r="R221">
            <v>4776.8319999999994</v>
          </cell>
          <cell r="S221">
            <v>341.20228571428561</v>
          </cell>
          <cell r="T221">
            <v>6.6666666666666652E-2</v>
          </cell>
          <cell r="U221">
            <v>22</v>
          </cell>
          <cell r="V221">
            <v>2068.1269469608992</v>
          </cell>
          <cell r="W221">
            <v>0.90748421013942371</v>
          </cell>
          <cell r="X221">
            <v>0</v>
          </cell>
          <cell r="Y221">
            <v>2.6596662687638872E-3</v>
          </cell>
          <cell r="Z221">
            <v>0</v>
          </cell>
        </row>
        <row r="222">
          <cell r="A222" t="str">
            <v>EN332</v>
          </cell>
          <cell r="B222" t="str">
            <v>XXXXXXXX</v>
          </cell>
          <cell r="C222" t="str">
            <v>Yes</v>
          </cell>
          <cell r="D222" t="str">
            <v>Equipment</v>
          </cell>
          <cell r="E222" t="str">
            <v>Ground Source Heat Pump</v>
          </cell>
          <cell r="F222" t="str">
            <v>Ground Source Heat Pump</v>
          </cell>
          <cell r="G222" t="str">
            <v>Base AC, 14 SEER, Electric resistance heating, 3.41 HSPF</v>
          </cell>
          <cell r="H222" t="str">
            <v>Residential</v>
          </cell>
          <cell r="I222" t="str">
            <v>New</v>
          </cell>
          <cell r="J222" t="str">
            <v>Single Family</v>
          </cell>
          <cell r="K222" t="str">
            <v>FL Zone 2</v>
          </cell>
          <cell r="L222" t="str">
            <v>Space Cooling</v>
          </cell>
          <cell r="M222" t="str">
            <v>Heat pump-cooling</v>
          </cell>
          <cell r="N222" t="str">
            <v/>
          </cell>
          <cell r="O222" t="str">
            <v>Per Unit</v>
          </cell>
          <cell r="P222">
            <v>0</v>
          </cell>
          <cell r="Q222">
            <v>5118.034285714285</v>
          </cell>
          <cell r="R222">
            <v>4776.8319999999994</v>
          </cell>
          <cell r="S222">
            <v>341.20228571428561</v>
          </cell>
          <cell r="T222">
            <v>6.6666666666666652E-2</v>
          </cell>
          <cell r="U222">
            <v>22</v>
          </cell>
          <cell r="V222">
            <v>2068.1269469608992</v>
          </cell>
          <cell r="W222">
            <v>0.90748421013942371</v>
          </cell>
          <cell r="X222">
            <v>0</v>
          </cell>
          <cell r="Y222">
            <v>2.6596662687638872E-3</v>
          </cell>
          <cell r="Z222">
            <v>0</v>
          </cell>
        </row>
        <row r="223">
          <cell r="A223" t="str">
            <v>EN333</v>
          </cell>
          <cell r="B223" t="str">
            <v>XXXXXXXX</v>
          </cell>
          <cell r="C223" t="str">
            <v>Yes</v>
          </cell>
          <cell r="D223" t="str">
            <v>Equipment</v>
          </cell>
          <cell r="E223" t="str">
            <v>Ground Source Heat Pump</v>
          </cell>
          <cell r="F223" t="str">
            <v>Ground Source Heat Pump</v>
          </cell>
          <cell r="G223" t="str">
            <v>Base AC, 14 SEER, Electric resistance heating, 3.41 HSPF</v>
          </cell>
          <cell r="H223" t="str">
            <v>Residential</v>
          </cell>
          <cell r="I223" t="str">
            <v>New</v>
          </cell>
          <cell r="J223" t="str">
            <v>Multi-Family</v>
          </cell>
          <cell r="K223" t="str">
            <v>FL Zone 2</v>
          </cell>
          <cell r="L223" t="str">
            <v>Space Cooling</v>
          </cell>
          <cell r="M223" t="str">
            <v>Heat pump-cooling</v>
          </cell>
          <cell r="N223" t="str">
            <v/>
          </cell>
          <cell r="O223" t="str">
            <v>Per Unit</v>
          </cell>
          <cell r="P223">
            <v>2.9924775210000001E-2</v>
          </cell>
          <cell r="Q223">
            <v>5118.034285714285</v>
          </cell>
          <cell r="R223">
            <v>4776.8319999999994</v>
          </cell>
          <cell r="S223">
            <v>341.20228571428561</v>
          </cell>
          <cell r="T223">
            <v>6.6666666666666652E-2</v>
          </cell>
          <cell r="U223">
            <v>22</v>
          </cell>
          <cell r="V223">
            <v>2068.1269469608992</v>
          </cell>
          <cell r="W223">
            <v>0.90748421013942371</v>
          </cell>
          <cell r="X223">
            <v>0</v>
          </cell>
          <cell r="Y223">
            <v>2.6596662687638872E-3</v>
          </cell>
          <cell r="Z223">
            <v>0</v>
          </cell>
        </row>
        <row r="224">
          <cell r="A224" t="str">
            <v>EN334</v>
          </cell>
          <cell r="B224" t="str">
            <v>XXXXXXXX</v>
          </cell>
          <cell r="C224" t="str">
            <v>Yes</v>
          </cell>
          <cell r="D224" t="str">
            <v>Equipment</v>
          </cell>
          <cell r="E224" t="str">
            <v>Ground Source Heat Pump</v>
          </cell>
          <cell r="F224" t="str">
            <v>Ground Source Heat Pump</v>
          </cell>
          <cell r="G224" t="str">
            <v>Base AC, 14 SEER, Electric resistance heating, 3.41 HSPF</v>
          </cell>
          <cell r="H224" t="str">
            <v>Residential</v>
          </cell>
          <cell r="I224" t="str">
            <v>New</v>
          </cell>
          <cell r="J224" t="str">
            <v>Manufactured Home</v>
          </cell>
          <cell r="K224" t="str">
            <v>FL Zone 2</v>
          </cell>
          <cell r="L224" t="str">
            <v>Space Cooling</v>
          </cell>
          <cell r="M224" t="str">
            <v>Heat pump-cooling</v>
          </cell>
          <cell r="N224" t="str">
            <v/>
          </cell>
          <cell r="O224" t="str">
            <v>Per Unit</v>
          </cell>
          <cell r="P224">
            <v>2.9947516379999997E-2</v>
          </cell>
          <cell r="Q224">
            <v>5118.034285714285</v>
          </cell>
          <cell r="R224">
            <v>4776.8319999999994</v>
          </cell>
          <cell r="S224">
            <v>341.20228571428561</v>
          </cell>
          <cell r="T224">
            <v>6.6666666666666652E-2</v>
          </cell>
          <cell r="U224">
            <v>22</v>
          </cell>
          <cell r="V224">
            <v>2068.1269469608992</v>
          </cell>
          <cell r="W224">
            <v>0.90748421013942371</v>
          </cell>
          <cell r="X224">
            <v>0</v>
          </cell>
          <cell r="Y224">
            <v>2.6596662687638872E-3</v>
          </cell>
          <cell r="Z224">
            <v>0</v>
          </cell>
        </row>
        <row r="225">
          <cell r="A225" t="str">
            <v>ET335</v>
          </cell>
          <cell r="B225" t="str">
            <v>XXXXXXXX</v>
          </cell>
          <cell r="C225" t="str">
            <v>Yes</v>
          </cell>
          <cell r="D225" t="str">
            <v>Equipment</v>
          </cell>
          <cell r="E225" t="str">
            <v>Ground Source Heat Pump</v>
          </cell>
          <cell r="F225" t="str">
            <v>Ground Source Heat Pump</v>
          </cell>
          <cell r="G225" t="str">
            <v>Base AC, 14 SEER, Electric resistance heating, 3.41 HSPF</v>
          </cell>
          <cell r="H225" t="str">
            <v>Residential</v>
          </cell>
          <cell r="I225" t="str">
            <v>Turnover</v>
          </cell>
          <cell r="J225" t="str">
            <v>Single Family</v>
          </cell>
          <cell r="K225" t="str">
            <v>FL Zone 2</v>
          </cell>
          <cell r="L225" t="str">
            <v>Space Heating</v>
          </cell>
          <cell r="M225" t="str">
            <v>Heat pump-heating</v>
          </cell>
          <cell r="N225" t="str">
            <v/>
          </cell>
          <cell r="O225" t="str">
            <v>Per Unit</v>
          </cell>
          <cell r="P225">
            <v>0</v>
          </cell>
          <cell r="Q225">
            <v>5203.9024390243912</v>
          </cell>
          <cell r="R225">
            <v>3476.9777777777776</v>
          </cell>
          <cell r="S225">
            <v>1726.9246612466136</v>
          </cell>
          <cell r="T225">
            <v>0.33185185185185201</v>
          </cell>
          <cell r="U225">
            <v>22</v>
          </cell>
          <cell r="V225">
            <v>2068.1269469608992</v>
          </cell>
          <cell r="W225">
            <v>0</v>
          </cell>
          <cell r="X225">
            <v>1.3400950714934621</v>
          </cell>
          <cell r="Y225">
            <v>0</v>
          </cell>
          <cell r="Z225">
            <v>7.7600088849625248E-4</v>
          </cell>
        </row>
        <row r="226">
          <cell r="A226" t="str">
            <v>ET336</v>
          </cell>
          <cell r="B226" t="str">
            <v>XXXXXXXX</v>
          </cell>
          <cell r="C226" t="str">
            <v>Yes</v>
          </cell>
          <cell r="D226" t="str">
            <v>Equipment</v>
          </cell>
          <cell r="E226" t="str">
            <v>Ground Source Heat Pump</v>
          </cell>
          <cell r="F226" t="str">
            <v>Ground Source Heat Pump</v>
          </cell>
          <cell r="G226" t="str">
            <v>Base AC, 14 SEER, Electric resistance heating, 3.41 HSPF</v>
          </cell>
          <cell r="H226" t="str">
            <v>Residential</v>
          </cell>
          <cell r="I226" t="str">
            <v>Turnover</v>
          </cell>
          <cell r="J226" t="str">
            <v>Multi-Family</v>
          </cell>
          <cell r="K226" t="str">
            <v>FL Zone 2</v>
          </cell>
          <cell r="L226" t="str">
            <v>Space Heating</v>
          </cell>
          <cell r="M226" t="str">
            <v>Heat pump-heating</v>
          </cell>
          <cell r="N226" t="str">
            <v/>
          </cell>
          <cell r="O226" t="str">
            <v>Per Unit</v>
          </cell>
          <cell r="P226">
            <v>2.9924775210000001E-2</v>
          </cell>
          <cell r="Q226">
            <v>5203.9024390243912</v>
          </cell>
          <cell r="R226">
            <v>3476.9777777777776</v>
          </cell>
          <cell r="S226">
            <v>1726.9246612466136</v>
          </cell>
          <cell r="T226">
            <v>0.33185185185185201</v>
          </cell>
          <cell r="U226">
            <v>22</v>
          </cell>
          <cell r="V226">
            <v>2068.1269469608992</v>
          </cell>
          <cell r="W226">
            <v>0</v>
          </cell>
          <cell r="X226">
            <v>1.3400950714934621</v>
          </cell>
          <cell r="Y226">
            <v>0</v>
          </cell>
          <cell r="Z226">
            <v>7.7600088849625248E-4</v>
          </cell>
        </row>
        <row r="227">
          <cell r="A227" t="str">
            <v>ET337</v>
          </cell>
          <cell r="B227" t="str">
            <v>XXXXXXXX</v>
          </cell>
          <cell r="C227" t="str">
            <v>Yes</v>
          </cell>
          <cell r="D227" t="str">
            <v>Equipment</v>
          </cell>
          <cell r="E227" t="str">
            <v>Ground Source Heat Pump</v>
          </cell>
          <cell r="F227" t="str">
            <v>Ground Source Heat Pump</v>
          </cell>
          <cell r="G227" t="str">
            <v>Base AC, 14 SEER, Electric resistance heating, 3.41 HSPF</v>
          </cell>
          <cell r="H227" t="str">
            <v>Residential</v>
          </cell>
          <cell r="I227" t="str">
            <v>Turnover</v>
          </cell>
          <cell r="J227" t="str">
            <v>Manufactured Home</v>
          </cell>
          <cell r="K227" t="str">
            <v>FL Zone 2</v>
          </cell>
          <cell r="L227" t="str">
            <v>Space Heating</v>
          </cell>
          <cell r="M227" t="str">
            <v>Heat pump-heating</v>
          </cell>
          <cell r="N227" t="str">
            <v/>
          </cell>
          <cell r="O227" t="str">
            <v>Per Unit</v>
          </cell>
          <cell r="P227">
            <v>2.9947516379999997E-2</v>
          </cell>
          <cell r="Q227">
            <v>5203.9024390243912</v>
          </cell>
          <cell r="R227">
            <v>3476.9777777777776</v>
          </cell>
          <cell r="S227">
            <v>1726.9246612466136</v>
          </cell>
          <cell r="T227">
            <v>0.33185185185185201</v>
          </cell>
          <cell r="U227">
            <v>22</v>
          </cell>
          <cell r="V227">
            <v>2068.1269469608992</v>
          </cell>
          <cell r="W227">
            <v>0</v>
          </cell>
          <cell r="X227">
            <v>1.3400950714934621</v>
          </cell>
          <cell r="Y227">
            <v>0</v>
          </cell>
          <cell r="Z227">
            <v>7.7600088849625248E-4</v>
          </cell>
        </row>
        <row r="228">
          <cell r="A228" t="str">
            <v>EN341</v>
          </cell>
          <cell r="B228" t="str">
            <v>XXXXXXXX</v>
          </cell>
          <cell r="C228" t="str">
            <v>Yes</v>
          </cell>
          <cell r="D228" t="str">
            <v>Equipment</v>
          </cell>
          <cell r="E228" t="str">
            <v>Ground Source Heat Pump</v>
          </cell>
          <cell r="F228" t="str">
            <v>Ground Source Heat Pump</v>
          </cell>
          <cell r="G228" t="str">
            <v>Base AC, 14 SEER, Electric resistance heating, 3.41 HSPF</v>
          </cell>
          <cell r="H228" t="str">
            <v>Residential</v>
          </cell>
          <cell r="I228" t="str">
            <v>New</v>
          </cell>
          <cell r="J228" t="str">
            <v>Single Family</v>
          </cell>
          <cell r="K228" t="str">
            <v>FL Zone 2</v>
          </cell>
          <cell r="L228" t="str">
            <v>Space Heating</v>
          </cell>
          <cell r="M228" t="str">
            <v>Heat pump-heating</v>
          </cell>
          <cell r="N228" t="str">
            <v/>
          </cell>
          <cell r="O228" t="str">
            <v>Per Unit</v>
          </cell>
          <cell r="P228">
            <v>0</v>
          </cell>
          <cell r="Q228">
            <v>5203.9024390243912</v>
          </cell>
          <cell r="R228">
            <v>3476.9777777777776</v>
          </cell>
          <cell r="S228">
            <v>1726.9246612466136</v>
          </cell>
          <cell r="T228">
            <v>0.33185185185185201</v>
          </cell>
          <cell r="U228">
            <v>22</v>
          </cell>
          <cell r="V228">
            <v>2068.1269469608992</v>
          </cell>
          <cell r="W228">
            <v>0</v>
          </cell>
          <cell r="X228">
            <v>1.3400950714934621</v>
          </cell>
          <cell r="Y228">
            <v>0</v>
          </cell>
          <cell r="Z228">
            <v>7.7600088849625248E-4</v>
          </cell>
        </row>
        <row r="229">
          <cell r="A229" t="str">
            <v>EN342</v>
          </cell>
          <cell r="B229" t="str">
            <v>XXXXXXXX</v>
          </cell>
          <cell r="C229" t="str">
            <v>Yes</v>
          </cell>
          <cell r="D229" t="str">
            <v>Equipment</v>
          </cell>
          <cell r="E229" t="str">
            <v>Ground Source Heat Pump</v>
          </cell>
          <cell r="F229" t="str">
            <v>Ground Source Heat Pump</v>
          </cell>
          <cell r="G229" t="str">
            <v>Base AC, 14 SEER, Electric resistance heating, 3.41 HSPF</v>
          </cell>
          <cell r="H229" t="str">
            <v>Residential</v>
          </cell>
          <cell r="I229" t="str">
            <v>New</v>
          </cell>
          <cell r="J229" t="str">
            <v>Multi-Family</v>
          </cell>
          <cell r="K229" t="str">
            <v>FL Zone 2</v>
          </cell>
          <cell r="L229" t="str">
            <v>Space Heating</v>
          </cell>
          <cell r="M229" t="str">
            <v>Heat pump-heating</v>
          </cell>
          <cell r="N229" t="str">
            <v/>
          </cell>
          <cell r="O229" t="str">
            <v>Per Unit</v>
          </cell>
          <cell r="P229">
            <v>2.9924775210000001E-2</v>
          </cell>
          <cell r="Q229">
            <v>5203.9024390243912</v>
          </cell>
          <cell r="R229">
            <v>3476.9777777777776</v>
          </cell>
          <cell r="S229">
            <v>1726.9246612466136</v>
          </cell>
          <cell r="T229">
            <v>0.33185185185185201</v>
          </cell>
          <cell r="U229">
            <v>22</v>
          </cell>
          <cell r="V229">
            <v>2068.1269469608992</v>
          </cell>
          <cell r="W229">
            <v>0</v>
          </cell>
          <cell r="X229">
            <v>1.3400950714934621</v>
          </cell>
          <cell r="Y229">
            <v>0</v>
          </cell>
          <cell r="Z229">
            <v>7.7600088849625248E-4</v>
          </cell>
        </row>
        <row r="230">
          <cell r="A230" t="str">
            <v>EN343</v>
          </cell>
          <cell r="B230" t="str">
            <v>XXXXXXXX</v>
          </cell>
          <cell r="C230" t="str">
            <v>Yes</v>
          </cell>
          <cell r="D230" t="str">
            <v>Equipment</v>
          </cell>
          <cell r="E230" t="str">
            <v>Ground Source Heat Pump</v>
          </cell>
          <cell r="F230" t="str">
            <v>Ground Source Heat Pump</v>
          </cell>
          <cell r="G230" t="str">
            <v>Base AC, 14 SEER, Electric resistance heating, 3.41 HSPF</v>
          </cell>
          <cell r="H230" t="str">
            <v>Residential</v>
          </cell>
          <cell r="I230" t="str">
            <v>New</v>
          </cell>
          <cell r="J230" t="str">
            <v>Manufactured Home</v>
          </cell>
          <cell r="K230" t="str">
            <v>FL Zone 2</v>
          </cell>
          <cell r="L230" t="str">
            <v>Space Heating</v>
          </cell>
          <cell r="M230" t="str">
            <v>Heat pump-heating</v>
          </cell>
          <cell r="N230" t="str">
            <v/>
          </cell>
          <cell r="O230" t="str">
            <v>Per Unit</v>
          </cell>
          <cell r="P230">
            <v>2.9947516379999997E-2</v>
          </cell>
          <cell r="Q230">
            <v>5203.9024390243912</v>
          </cell>
          <cell r="R230">
            <v>3476.9777777777776</v>
          </cell>
          <cell r="S230">
            <v>1726.9246612466136</v>
          </cell>
          <cell r="T230">
            <v>0.33185185185185201</v>
          </cell>
          <cell r="U230">
            <v>22</v>
          </cell>
          <cell r="V230">
            <v>2068.1269469608992</v>
          </cell>
          <cell r="W230">
            <v>0</v>
          </cell>
          <cell r="X230">
            <v>1.3400950714934621</v>
          </cell>
          <cell r="Y230">
            <v>0</v>
          </cell>
          <cell r="Z230">
            <v>7.7600088849625248E-4</v>
          </cell>
        </row>
        <row r="231">
          <cell r="A231" t="str">
            <v>ET344</v>
          </cell>
          <cell r="B231" t="str">
            <v>XXXXXXXX</v>
          </cell>
          <cell r="C231" t="str">
            <v>Yes</v>
          </cell>
          <cell r="D231" t="str">
            <v>Equipment</v>
          </cell>
          <cell r="E231" t="str">
            <v>Variable Refrigerant Flow (VRF) HVAC Systems</v>
          </cell>
          <cell r="F231" t="str">
            <v>Variable Refrigerant Flow (VRF) HVAC Systems</v>
          </cell>
          <cell r="G231" t="str">
            <v>Code-Compliant ASHP, 1108.4 Tons, 1.54149246003495 SEER, 1.80883269691282 HSPF</v>
          </cell>
          <cell r="H231" t="str">
            <v>Residential</v>
          </cell>
          <cell r="I231" t="str">
            <v>Turnover</v>
          </cell>
          <cell r="J231" t="str">
            <v>Single Family</v>
          </cell>
          <cell r="K231" t="str">
            <v>FL Zone 2</v>
          </cell>
          <cell r="L231" t="str">
            <v>Space Cooling</v>
          </cell>
          <cell r="M231" t="str">
            <v>Room AC</v>
          </cell>
          <cell r="N231" t="str">
            <v/>
          </cell>
          <cell r="O231" t="str">
            <v>Per Unit</v>
          </cell>
          <cell r="P231">
            <v>5.4187491362159522E-3</v>
          </cell>
          <cell r="Q231">
            <v>3747.04</v>
          </cell>
          <cell r="R231">
            <v>2779.5362736423067</v>
          </cell>
          <cell r="S231">
            <v>967.50372635769338</v>
          </cell>
          <cell r="T231">
            <v>0.2582048033534986</v>
          </cell>
          <cell r="U231">
            <v>13</v>
          </cell>
          <cell r="V231">
            <v>1708.5902427027377</v>
          </cell>
          <cell r="W231">
            <v>0.74972122438107514</v>
          </cell>
          <cell r="X231">
            <v>0</v>
          </cell>
          <cell r="Y231">
            <v>7.7490267371218126E-4</v>
          </cell>
          <cell r="Z231">
            <v>0</v>
          </cell>
        </row>
        <row r="232">
          <cell r="A232" t="str">
            <v>ET345</v>
          </cell>
          <cell r="B232" t="str">
            <v>XXXXXXXX</v>
          </cell>
          <cell r="C232" t="str">
            <v>Yes</v>
          </cell>
          <cell r="D232" t="str">
            <v>Equipment</v>
          </cell>
          <cell r="E232" t="str">
            <v>Variable Refrigerant Flow (VRF) HVAC Systems</v>
          </cell>
          <cell r="F232" t="str">
            <v>Variable Refrigerant Flow (VRF) HVAC Systems</v>
          </cell>
          <cell r="G232" t="str">
            <v>Code-Compliant ASHP, 1108.4 Tons, 1.54149246003495 SEER, 1.80883269691282 HSPF</v>
          </cell>
          <cell r="H232" t="str">
            <v>Residential</v>
          </cell>
          <cell r="I232" t="str">
            <v>Turnover</v>
          </cell>
          <cell r="J232" t="str">
            <v>Multi-Family</v>
          </cell>
          <cell r="K232" t="str">
            <v>FL Zone 2</v>
          </cell>
          <cell r="L232" t="str">
            <v>Space Cooling</v>
          </cell>
          <cell r="M232" t="str">
            <v>Room AC</v>
          </cell>
          <cell r="N232" t="str">
            <v/>
          </cell>
          <cell r="O232" t="str">
            <v>Per Unit</v>
          </cell>
          <cell r="P232">
            <v>7.1748252199999987E-2</v>
          </cell>
          <cell r="Q232">
            <v>1815</v>
          </cell>
          <cell r="R232">
            <v>1334.5458532023442</v>
          </cell>
          <cell r="S232">
            <v>480.45414679765577</v>
          </cell>
          <cell r="T232">
            <v>0.26471302853865331</v>
          </cell>
          <cell r="U232">
            <v>13</v>
          </cell>
          <cell r="V232">
            <v>1139.0601618018252</v>
          </cell>
          <cell r="W232">
            <v>0.49981414958738341</v>
          </cell>
          <cell r="X232">
            <v>0</v>
          </cell>
          <cell r="Y232">
            <v>1.0402952142650173E-3</v>
          </cell>
          <cell r="Z232">
            <v>0</v>
          </cell>
        </row>
        <row r="233">
          <cell r="A233" t="str">
            <v>ET346</v>
          </cell>
          <cell r="B233" t="str">
            <v>XXXXXXXX</v>
          </cell>
          <cell r="C233" t="str">
            <v>Yes</v>
          </cell>
          <cell r="D233" t="str">
            <v>Equipment</v>
          </cell>
          <cell r="E233" t="str">
            <v>Variable Refrigerant Flow (VRF) HVAC Systems</v>
          </cell>
          <cell r="F233" t="str">
            <v>Variable Refrigerant Flow (VRF) HVAC Systems</v>
          </cell>
          <cell r="G233" t="str">
            <v>Code-Compliant ASHP, 1108.4 Tons, 1.54149246003495 SEER, 1.80883269691282 HSPF</v>
          </cell>
          <cell r="H233" t="str">
            <v>Residential</v>
          </cell>
          <cell r="I233" t="str">
            <v>Turnover</v>
          </cell>
          <cell r="J233" t="str">
            <v>Manufactured Home</v>
          </cell>
          <cell r="K233" t="str">
            <v>FL Zone 2</v>
          </cell>
          <cell r="L233" t="str">
            <v>Space Cooling</v>
          </cell>
          <cell r="M233" t="str">
            <v>Room AC</v>
          </cell>
          <cell r="N233" t="str">
            <v/>
          </cell>
          <cell r="O233" t="str">
            <v>Per Unit</v>
          </cell>
          <cell r="P233">
            <v>7.1748252199999987E-2</v>
          </cell>
          <cell r="Q233">
            <v>2493</v>
          </cell>
          <cell r="R233">
            <v>1834.9565155170826</v>
          </cell>
          <cell r="S233">
            <v>658.04348448291751</v>
          </cell>
          <cell r="T233">
            <v>0.2639564719145277</v>
          </cell>
          <cell r="U233">
            <v>13</v>
          </cell>
          <cell r="V233">
            <v>1708.5902427027377</v>
          </cell>
          <cell r="W233">
            <v>0.74972122438107514</v>
          </cell>
          <cell r="X233">
            <v>0</v>
          </cell>
          <cell r="Y233">
            <v>1.1393186651945911E-3</v>
          </cell>
          <cell r="Z233">
            <v>0</v>
          </cell>
        </row>
        <row r="234">
          <cell r="A234" t="str">
            <v>EN350</v>
          </cell>
          <cell r="B234" t="str">
            <v>XXXXXXXX</v>
          </cell>
          <cell r="C234" t="str">
            <v>Yes</v>
          </cell>
          <cell r="D234" t="str">
            <v>Equipment</v>
          </cell>
          <cell r="E234" t="str">
            <v>Variable Refrigerant Flow (VRF) HVAC Systems</v>
          </cell>
          <cell r="F234" t="str">
            <v>Variable Refrigerant Flow (VRF) HVAC Systems</v>
          </cell>
          <cell r="G234" t="str">
            <v>Code-Compliant ASHP, 1108.4 Tons, 1.54149246003495 SEER, 1.80883269691282 HSPF</v>
          </cell>
          <cell r="H234" t="str">
            <v>Residential</v>
          </cell>
          <cell r="I234" t="str">
            <v>New</v>
          </cell>
          <cell r="J234" t="str">
            <v>Single Family</v>
          </cell>
          <cell r="K234" t="str">
            <v>FL Zone 2</v>
          </cell>
          <cell r="L234" t="str">
            <v>Space Cooling</v>
          </cell>
          <cell r="M234" t="str">
            <v>Room AC</v>
          </cell>
          <cell r="N234" t="str">
            <v/>
          </cell>
          <cell r="O234" t="str">
            <v>Per Unit</v>
          </cell>
          <cell r="P234">
            <v>6.3595041686776892E-3</v>
          </cell>
          <cell r="Q234">
            <v>3747.04</v>
          </cell>
          <cell r="R234">
            <v>2779.5362736423067</v>
          </cell>
          <cell r="S234">
            <v>967.50372635769338</v>
          </cell>
          <cell r="T234">
            <v>0.2582048033534986</v>
          </cell>
          <cell r="U234">
            <v>13</v>
          </cell>
          <cell r="V234">
            <v>1708.5902427027377</v>
          </cell>
          <cell r="W234">
            <v>0.74972122438107514</v>
          </cell>
          <cell r="X234">
            <v>0</v>
          </cell>
          <cell r="Y234">
            <v>7.7490267371218126E-4</v>
          </cell>
          <cell r="Z234">
            <v>0</v>
          </cell>
        </row>
        <row r="235">
          <cell r="A235" t="str">
            <v>EN351</v>
          </cell>
          <cell r="B235" t="str">
            <v>XXXXXXXX</v>
          </cell>
          <cell r="C235" t="str">
            <v>Yes</v>
          </cell>
          <cell r="D235" t="str">
            <v>Equipment</v>
          </cell>
          <cell r="E235" t="str">
            <v>Variable Refrigerant Flow (VRF) HVAC Systems</v>
          </cell>
          <cell r="F235" t="str">
            <v>Variable Refrigerant Flow (VRF) HVAC Systems</v>
          </cell>
          <cell r="G235" t="str">
            <v>Code-Compliant ASHP, 1108.4 Tons, 1.54149246003495 SEER, 1.80883269691282 HSPF</v>
          </cell>
          <cell r="H235" t="str">
            <v>Residential</v>
          </cell>
          <cell r="I235" t="str">
            <v>New</v>
          </cell>
          <cell r="J235" t="str">
            <v>Multi-Family</v>
          </cell>
          <cell r="K235" t="str">
            <v>FL Zone 2</v>
          </cell>
          <cell r="L235" t="str">
            <v>Space Cooling</v>
          </cell>
          <cell r="M235" t="str">
            <v>Room AC</v>
          </cell>
          <cell r="N235" t="str">
            <v/>
          </cell>
          <cell r="O235" t="str">
            <v>Per Unit</v>
          </cell>
          <cell r="P235">
            <v>7.7727272900000005E-2</v>
          </cell>
          <cell r="Q235">
            <v>1815</v>
          </cell>
          <cell r="R235">
            <v>1334.5458532023442</v>
          </cell>
          <cell r="S235">
            <v>480.45414679765577</v>
          </cell>
          <cell r="T235">
            <v>0.26471302853865331</v>
          </cell>
          <cell r="U235">
            <v>13</v>
          </cell>
          <cell r="V235">
            <v>1139.0601618018252</v>
          </cell>
          <cell r="W235">
            <v>0.49981414958738341</v>
          </cell>
          <cell r="X235">
            <v>0</v>
          </cell>
          <cell r="Y235">
            <v>1.0402952142650173E-3</v>
          </cell>
          <cell r="Z235">
            <v>0</v>
          </cell>
        </row>
        <row r="236">
          <cell r="A236" t="str">
            <v>EN352</v>
          </cell>
          <cell r="B236" t="str">
            <v>XXXXXXXX</v>
          </cell>
          <cell r="C236" t="str">
            <v>Yes</v>
          </cell>
          <cell r="D236" t="str">
            <v>Equipment</v>
          </cell>
          <cell r="E236" t="str">
            <v>Variable Refrigerant Flow (VRF) HVAC Systems</v>
          </cell>
          <cell r="F236" t="str">
            <v>Variable Refrigerant Flow (VRF) HVAC Systems</v>
          </cell>
          <cell r="G236" t="str">
            <v>Code-Compliant ASHP, 1108.4 Tons, 1.54149246003495 SEER, 1.80883269691282 HSPF</v>
          </cell>
          <cell r="H236" t="str">
            <v>Residential</v>
          </cell>
          <cell r="I236" t="str">
            <v>New</v>
          </cell>
          <cell r="J236" t="str">
            <v>Manufactured Home</v>
          </cell>
          <cell r="K236" t="str">
            <v>FL Zone 2</v>
          </cell>
          <cell r="L236" t="str">
            <v>Space Cooling</v>
          </cell>
          <cell r="M236" t="str">
            <v>Room AC</v>
          </cell>
          <cell r="N236" t="str">
            <v/>
          </cell>
          <cell r="O236" t="str">
            <v>Per Unit</v>
          </cell>
          <cell r="P236">
            <v>7.7727272900000005E-2</v>
          </cell>
          <cell r="Q236">
            <v>2493</v>
          </cell>
          <cell r="R236">
            <v>1834.9565155170826</v>
          </cell>
          <cell r="S236">
            <v>658.04348448291751</v>
          </cell>
          <cell r="T236">
            <v>0.2639564719145277</v>
          </cell>
          <cell r="U236">
            <v>13</v>
          </cell>
          <cell r="V236">
            <v>1708.5902427027377</v>
          </cell>
          <cell r="W236">
            <v>0.74972122438107514</v>
          </cell>
          <cell r="X236">
            <v>0</v>
          </cell>
          <cell r="Y236">
            <v>1.1393186651945911E-3</v>
          </cell>
          <cell r="Z236">
            <v>0</v>
          </cell>
        </row>
        <row r="237">
          <cell r="A237" t="str">
            <v>ET353</v>
          </cell>
          <cell r="B237" t="str">
            <v>XXXXXXXX</v>
          </cell>
          <cell r="C237" t="str">
            <v>Yes</v>
          </cell>
          <cell r="D237" t="str">
            <v>Equipment</v>
          </cell>
          <cell r="E237" t="str">
            <v>Variable Refrigerant Flow (VRF) HVAC Systems</v>
          </cell>
          <cell r="F237" t="str">
            <v>Variable Refrigerant Flow (VRF) HVAC Systems</v>
          </cell>
          <cell r="G237" t="str">
            <v>Code-Compliant ASHP, 1108.4 Tons, 1.54149246003495 SEER, 1.80883269691282 HSPF</v>
          </cell>
          <cell r="H237" t="str">
            <v>Residential</v>
          </cell>
          <cell r="I237" t="str">
            <v>Turnover</v>
          </cell>
          <cell r="J237" t="str">
            <v>Single Family</v>
          </cell>
          <cell r="K237" t="str">
            <v>FL Zone 2</v>
          </cell>
          <cell r="L237" t="str">
            <v>Space Heating</v>
          </cell>
          <cell r="M237" t="str">
            <v>Central forced air</v>
          </cell>
          <cell r="N237" t="str">
            <v/>
          </cell>
          <cell r="O237" t="str">
            <v>Per Unit</v>
          </cell>
          <cell r="P237">
            <v>5.4187491362159522E-3</v>
          </cell>
          <cell r="Q237">
            <v>2870.15</v>
          </cell>
          <cell r="R237">
            <v>2129.0634836549561</v>
          </cell>
          <cell r="S237">
            <v>741.08651634504417</v>
          </cell>
          <cell r="T237">
            <v>0.25820480335349866</v>
          </cell>
          <cell r="U237">
            <v>13</v>
          </cell>
          <cell r="V237">
            <v>1708.5902427027377</v>
          </cell>
          <cell r="W237">
            <v>0</v>
          </cell>
          <cell r="X237">
            <v>1.1071241863621664</v>
          </cell>
          <cell r="Y237">
            <v>0</v>
          </cell>
          <cell r="Z237">
            <v>1.4939202939791417E-3</v>
          </cell>
        </row>
        <row r="238">
          <cell r="A238" t="str">
            <v>ET354</v>
          </cell>
          <cell r="B238" t="str">
            <v>XXXXXXXX</v>
          </cell>
          <cell r="C238" t="str">
            <v>Yes</v>
          </cell>
          <cell r="D238" t="str">
            <v>Equipment</v>
          </cell>
          <cell r="E238" t="str">
            <v>Variable Refrigerant Flow (VRF) HVAC Systems</v>
          </cell>
          <cell r="F238" t="str">
            <v>Variable Refrigerant Flow (VRF) HVAC Systems</v>
          </cell>
          <cell r="G238" t="str">
            <v>Code-Compliant ASHP, 1108.4 Tons, 1.54149246003495 SEER, 1.80883269691282 HSPF</v>
          </cell>
          <cell r="H238" t="str">
            <v>Residential</v>
          </cell>
          <cell r="I238" t="str">
            <v>Turnover</v>
          </cell>
          <cell r="J238" t="str">
            <v>Multi-Family</v>
          </cell>
          <cell r="K238" t="str">
            <v>FL Zone 2</v>
          </cell>
          <cell r="L238" t="str">
            <v>Space Heating</v>
          </cell>
          <cell r="M238" t="str">
            <v>Central forced air</v>
          </cell>
          <cell r="N238" t="str">
            <v/>
          </cell>
          <cell r="O238" t="str">
            <v>Per Unit</v>
          </cell>
          <cell r="P238">
            <v>7.1748252199999987E-2</v>
          </cell>
          <cell r="Q238">
            <v>2488</v>
          </cell>
          <cell r="R238">
            <v>1829.3939849958306</v>
          </cell>
          <cell r="S238">
            <v>658.60601500416942</v>
          </cell>
          <cell r="T238">
            <v>0.26471302853865331</v>
          </cell>
          <cell r="U238">
            <v>13</v>
          </cell>
          <cell r="V238">
            <v>1139.0601618018252</v>
          </cell>
          <cell r="W238">
            <v>0</v>
          </cell>
          <cell r="X238">
            <v>0.73808279090811102</v>
          </cell>
          <cell r="Y238">
            <v>0</v>
          </cell>
          <cell r="Z238">
            <v>1.1206742332947543E-3</v>
          </cell>
        </row>
        <row r="239">
          <cell r="A239" t="str">
            <v>ET355</v>
          </cell>
          <cell r="B239" t="str">
            <v>XXXXXXXX</v>
          </cell>
          <cell r="C239" t="str">
            <v>Yes</v>
          </cell>
          <cell r="D239" t="str">
            <v>Equipment</v>
          </cell>
          <cell r="E239" t="str">
            <v>Variable Refrigerant Flow (VRF) HVAC Systems</v>
          </cell>
          <cell r="F239" t="str">
            <v>Variable Refrigerant Flow (VRF) HVAC Systems</v>
          </cell>
          <cell r="G239" t="str">
            <v>Code-Compliant ASHP, 1108.4 Tons, 1.54149246003495 SEER, 1.80883269691282 HSPF</v>
          </cell>
          <cell r="H239" t="str">
            <v>Residential</v>
          </cell>
          <cell r="I239" t="str">
            <v>Turnover</v>
          </cell>
          <cell r="J239" t="str">
            <v>Manufactured Home</v>
          </cell>
          <cell r="K239" t="str">
            <v>FL Zone 2</v>
          </cell>
          <cell r="L239" t="str">
            <v>Space Heating</v>
          </cell>
          <cell r="M239" t="str">
            <v>Central forced air</v>
          </cell>
          <cell r="N239" t="str">
            <v/>
          </cell>
          <cell r="O239" t="str">
            <v>Per Unit</v>
          </cell>
          <cell r="P239">
            <v>7.1748252199999987E-2</v>
          </cell>
          <cell r="Q239">
            <v>3980</v>
          </cell>
          <cell r="R239">
            <v>2929.4532417801797</v>
          </cell>
          <cell r="S239">
            <v>1050.5467582198203</v>
          </cell>
          <cell r="T239">
            <v>0.2639564719145277</v>
          </cell>
          <cell r="U239">
            <v>13</v>
          </cell>
          <cell r="V239">
            <v>1708.5902427027377</v>
          </cell>
          <cell r="W239">
            <v>0</v>
          </cell>
          <cell r="X239">
            <v>1.1071241863621664</v>
          </cell>
          <cell r="Y239">
            <v>0</v>
          </cell>
          <cell r="Z239">
            <v>1.0538552212927847E-3</v>
          </cell>
        </row>
        <row r="240">
          <cell r="A240" t="str">
            <v>EN359</v>
          </cell>
          <cell r="B240" t="str">
            <v>XXXXXXXX</v>
          </cell>
          <cell r="C240" t="str">
            <v>Yes</v>
          </cell>
          <cell r="D240" t="str">
            <v>Equipment</v>
          </cell>
          <cell r="E240" t="str">
            <v>Variable Refrigerant Flow (VRF) HVAC Systems</v>
          </cell>
          <cell r="F240" t="str">
            <v>Variable Refrigerant Flow (VRF) HVAC Systems</v>
          </cell>
          <cell r="G240" t="str">
            <v>Code-Compliant ASHP, 1108.4 Tons, 1.54149246003495 SEER, 1.80883269691282 HSPF</v>
          </cell>
          <cell r="H240" t="str">
            <v>Residential</v>
          </cell>
          <cell r="I240" t="str">
            <v>New</v>
          </cell>
          <cell r="J240" t="str">
            <v>Single Family</v>
          </cell>
          <cell r="K240" t="str">
            <v>FL Zone 2</v>
          </cell>
          <cell r="L240" t="str">
            <v>Space Heating</v>
          </cell>
          <cell r="M240" t="str">
            <v>Central forced air</v>
          </cell>
          <cell r="N240" t="str">
            <v/>
          </cell>
          <cell r="O240" t="str">
            <v>Per Unit</v>
          </cell>
          <cell r="P240">
            <v>6.3595041686776892E-3</v>
          </cell>
          <cell r="Q240">
            <v>2870.15</v>
          </cell>
          <cell r="R240">
            <v>2129.0634836549561</v>
          </cell>
          <cell r="S240">
            <v>741.08651634504417</v>
          </cell>
          <cell r="T240">
            <v>0.25820480335349866</v>
          </cell>
          <cell r="U240">
            <v>13</v>
          </cell>
          <cell r="V240">
            <v>1708.5902427027377</v>
          </cell>
          <cell r="W240">
            <v>0</v>
          </cell>
          <cell r="X240">
            <v>1.1071241863621664</v>
          </cell>
          <cell r="Y240">
            <v>0</v>
          </cell>
          <cell r="Z240">
            <v>1.4939202939791417E-3</v>
          </cell>
        </row>
        <row r="241">
          <cell r="A241" t="str">
            <v>EN360</v>
          </cell>
          <cell r="B241" t="str">
            <v>XXXXXXXX</v>
          </cell>
          <cell r="C241" t="str">
            <v>Yes</v>
          </cell>
          <cell r="D241" t="str">
            <v>Equipment</v>
          </cell>
          <cell r="E241" t="str">
            <v>Variable Refrigerant Flow (VRF) HVAC Systems</v>
          </cell>
          <cell r="F241" t="str">
            <v>Variable Refrigerant Flow (VRF) HVAC Systems</v>
          </cell>
          <cell r="G241" t="str">
            <v>Code-Compliant ASHP, 1108.4 Tons, 1.54149246003495 SEER, 1.80883269691282 HSPF</v>
          </cell>
          <cell r="H241" t="str">
            <v>Residential</v>
          </cell>
          <cell r="I241" t="str">
            <v>New</v>
          </cell>
          <cell r="J241" t="str">
            <v>Multi-Family</v>
          </cell>
          <cell r="K241" t="str">
            <v>FL Zone 2</v>
          </cell>
          <cell r="L241" t="str">
            <v>Space Heating</v>
          </cell>
          <cell r="M241" t="str">
            <v>Central forced air</v>
          </cell>
          <cell r="N241" t="str">
            <v/>
          </cell>
          <cell r="O241" t="str">
            <v>Per Unit</v>
          </cell>
          <cell r="P241">
            <v>7.7727272900000005E-2</v>
          </cell>
          <cell r="Q241">
            <v>2488</v>
          </cell>
          <cell r="R241">
            <v>1829.3939849958306</v>
          </cell>
          <cell r="S241">
            <v>658.60601500416942</v>
          </cell>
          <cell r="T241">
            <v>0.26471302853865331</v>
          </cell>
          <cell r="U241">
            <v>13</v>
          </cell>
          <cell r="V241">
            <v>1139.0601618018252</v>
          </cell>
          <cell r="W241">
            <v>0</v>
          </cell>
          <cell r="X241">
            <v>0.73808279090811102</v>
          </cell>
          <cell r="Y241">
            <v>0</v>
          </cell>
          <cell r="Z241">
            <v>1.1206742332947543E-3</v>
          </cell>
        </row>
        <row r="242">
          <cell r="A242" t="str">
            <v>EN361</v>
          </cell>
          <cell r="B242" t="str">
            <v>XXXXXXXX</v>
          </cell>
          <cell r="C242" t="str">
            <v>Yes</v>
          </cell>
          <cell r="D242" t="str">
            <v>Equipment</v>
          </cell>
          <cell r="E242" t="str">
            <v>Variable Refrigerant Flow (VRF) HVAC Systems</v>
          </cell>
          <cell r="F242" t="str">
            <v>Variable Refrigerant Flow (VRF) HVAC Systems</v>
          </cell>
          <cell r="G242" t="str">
            <v>Code-Compliant ASHP, 1108.4 Tons, 1.54149246003495 SEER, 1.80883269691282 HSPF</v>
          </cell>
          <cell r="H242" t="str">
            <v>Residential</v>
          </cell>
          <cell r="I242" t="str">
            <v>New</v>
          </cell>
          <cell r="J242" t="str">
            <v>Manufactured Home</v>
          </cell>
          <cell r="K242" t="str">
            <v>FL Zone 2</v>
          </cell>
          <cell r="L242" t="str">
            <v>Space Heating</v>
          </cell>
          <cell r="M242" t="str">
            <v>Central forced air</v>
          </cell>
          <cell r="N242" t="str">
            <v/>
          </cell>
          <cell r="O242" t="str">
            <v>Per Unit</v>
          </cell>
          <cell r="P242">
            <v>7.7727272900000005E-2</v>
          </cell>
          <cell r="Q242">
            <v>3980</v>
          </cell>
          <cell r="R242">
            <v>2929.4532417801797</v>
          </cell>
          <cell r="S242">
            <v>1050.5467582198203</v>
          </cell>
          <cell r="T242">
            <v>0.2639564719145277</v>
          </cell>
          <cell r="U242">
            <v>13</v>
          </cell>
          <cell r="V242">
            <v>1708.5902427027377</v>
          </cell>
          <cell r="W242">
            <v>0</v>
          </cell>
          <cell r="X242">
            <v>1.1071241863621664</v>
          </cell>
          <cell r="Y242">
            <v>0</v>
          </cell>
          <cell r="Z242">
            <v>1.0538552212927847E-3</v>
          </cell>
        </row>
        <row r="243">
          <cell r="A243" t="str">
            <v>ET362</v>
          </cell>
          <cell r="B243" t="str">
            <v>XXXXXXXX</v>
          </cell>
          <cell r="C243" t="str">
            <v>Yes</v>
          </cell>
          <cell r="D243" t="str">
            <v>Equipment</v>
          </cell>
          <cell r="E243" t="str">
            <v>CFL - 15W Flood (Exterior)</v>
          </cell>
          <cell r="F243" t="str">
            <v>15W CFL</v>
          </cell>
          <cell r="G243" t="str">
            <v>EISA-2020 compliant baseline lamp (65W flood)</v>
          </cell>
          <cell r="H243" t="str">
            <v>Residential</v>
          </cell>
          <cell r="I243" t="str">
            <v>Turnover</v>
          </cell>
          <cell r="J243" t="str">
            <v>Single Family</v>
          </cell>
          <cell r="K243" t="str">
            <v>FL Zone 2</v>
          </cell>
          <cell r="L243" t="str">
            <v>Lighting</v>
          </cell>
          <cell r="M243" t="str">
            <v>Exterior screw-in</v>
          </cell>
          <cell r="N243" t="str">
            <v/>
          </cell>
          <cell r="O243" t="str">
            <v>Per Lamp</v>
          </cell>
          <cell r="P243">
            <v>0</v>
          </cell>
          <cell r="Q243">
            <v>61.685000000000002</v>
          </cell>
          <cell r="R243">
            <v>14.234999999999999</v>
          </cell>
          <cell r="S243">
            <v>47.45</v>
          </cell>
          <cell r="T243">
            <v>0.76923076923076927</v>
          </cell>
          <cell r="U243">
            <v>7.8</v>
          </cell>
          <cell r="V243">
            <v>47.45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</row>
        <row r="244">
          <cell r="A244" t="str">
            <v>ET363</v>
          </cell>
          <cell r="B244" t="str">
            <v>XXXXXXXX</v>
          </cell>
          <cell r="C244" t="str">
            <v>Yes</v>
          </cell>
          <cell r="D244" t="str">
            <v>Equipment</v>
          </cell>
          <cell r="E244" t="str">
            <v>CFL - 15W Flood (Exterior)</v>
          </cell>
          <cell r="F244" t="str">
            <v>15W CFL</v>
          </cell>
          <cell r="G244" t="str">
            <v>EISA-2020 compliant baseline lamp (65W flood)</v>
          </cell>
          <cell r="H244" t="str">
            <v>Residential</v>
          </cell>
          <cell r="I244" t="str">
            <v>Turnover</v>
          </cell>
          <cell r="J244" t="str">
            <v>Multi-Family</v>
          </cell>
          <cell r="K244" t="str">
            <v>FL Zone 2</v>
          </cell>
          <cell r="L244" t="str">
            <v>Lighting</v>
          </cell>
          <cell r="M244" t="str">
            <v>Exterior screw-in</v>
          </cell>
          <cell r="N244" t="str">
            <v/>
          </cell>
          <cell r="O244" t="str">
            <v>Per Lamp</v>
          </cell>
          <cell r="P244">
            <v>0</v>
          </cell>
          <cell r="Q244">
            <v>61.685000000000002</v>
          </cell>
          <cell r="R244">
            <v>14.234999999999999</v>
          </cell>
          <cell r="S244">
            <v>47.45</v>
          </cell>
          <cell r="T244">
            <v>0.76923076923076927</v>
          </cell>
          <cell r="U244">
            <v>7.8</v>
          </cell>
          <cell r="V244">
            <v>47.45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</row>
        <row r="245">
          <cell r="A245" t="str">
            <v>ET364</v>
          </cell>
          <cell r="B245" t="str">
            <v>XXXXXXXX</v>
          </cell>
          <cell r="C245" t="str">
            <v>Yes</v>
          </cell>
          <cell r="D245" t="str">
            <v>Equipment</v>
          </cell>
          <cell r="E245" t="str">
            <v>CFL - 15W Flood (Exterior)</v>
          </cell>
          <cell r="F245" t="str">
            <v>15W CFL</v>
          </cell>
          <cell r="G245" t="str">
            <v>EISA-2020 compliant baseline lamp (65W flood)</v>
          </cell>
          <cell r="H245" t="str">
            <v>Residential</v>
          </cell>
          <cell r="I245" t="str">
            <v>Turnover</v>
          </cell>
          <cell r="J245" t="str">
            <v>Manufactured Home</v>
          </cell>
          <cell r="K245" t="str">
            <v>FL Zone 2</v>
          </cell>
          <cell r="L245" t="str">
            <v>Lighting</v>
          </cell>
          <cell r="M245" t="str">
            <v>Exterior screw-in</v>
          </cell>
          <cell r="N245" t="str">
            <v/>
          </cell>
          <cell r="O245" t="str">
            <v>Per Lamp</v>
          </cell>
          <cell r="P245">
            <v>0</v>
          </cell>
          <cell r="Q245">
            <v>61.685000000000002</v>
          </cell>
          <cell r="R245">
            <v>14.234999999999999</v>
          </cell>
          <cell r="S245">
            <v>47.45</v>
          </cell>
          <cell r="T245">
            <v>0.76923076923076927</v>
          </cell>
          <cell r="U245">
            <v>7.8</v>
          </cell>
          <cell r="V245">
            <v>47.45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</row>
        <row r="246">
          <cell r="A246" t="str">
            <v>EN368</v>
          </cell>
          <cell r="B246" t="str">
            <v>XXXXXXXX</v>
          </cell>
          <cell r="C246" t="str">
            <v>Yes</v>
          </cell>
          <cell r="D246" t="str">
            <v>Equipment</v>
          </cell>
          <cell r="E246" t="str">
            <v>CFL - 15W Flood (Exterior)</v>
          </cell>
          <cell r="F246" t="str">
            <v>15W CFL</v>
          </cell>
          <cell r="G246" t="str">
            <v>EISA-2020 compliant baseline lamp (65W flood)</v>
          </cell>
          <cell r="H246" t="str">
            <v>Residential</v>
          </cell>
          <cell r="I246" t="str">
            <v>New</v>
          </cell>
          <cell r="J246" t="str">
            <v>Single Family</v>
          </cell>
          <cell r="K246" t="str">
            <v>FL Zone 2</v>
          </cell>
          <cell r="L246" t="str">
            <v>Lighting</v>
          </cell>
          <cell r="M246" t="str">
            <v>Exterior screw-in</v>
          </cell>
          <cell r="N246" t="str">
            <v/>
          </cell>
          <cell r="O246" t="str">
            <v>Per Lamp</v>
          </cell>
          <cell r="P246">
            <v>0</v>
          </cell>
          <cell r="Q246">
            <v>61.685000000000002</v>
          </cell>
          <cell r="R246">
            <v>14.234999999999999</v>
          </cell>
          <cell r="S246">
            <v>47.45</v>
          </cell>
          <cell r="T246">
            <v>0.76923076923076927</v>
          </cell>
          <cell r="U246">
            <v>7.8</v>
          </cell>
          <cell r="V246">
            <v>47.45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</row>
        <row r="247">
          <cell r="A247" t="str">
            <v>EN369</v>
          </cell>
          <cell r="B247" t="str">
            <v>XXXXXXXX</v>
          </cell>
          <cell r="C247" t="str">
            <v>Yes</v>
          </cell>
          <cell r="D247" t="str">
            <v>Equipment</v>
          </cell>
          <cell r="E247" t="str">
            <v>CFL - 15W Flood (Exterior)</v>
          </cell>
          <cell r="F247" t="str">
            <v>15W CFL</v>
          </cell>
          <cell r="G247" t="str">
            <v>EISA-2020 compliant baseline lamp (65W flood)</v>
          </cell>
          <cell r="H247" t="str">
            <v>Residential</v>
          </cell>
          <cell r="I247" t="str">
            <v>New</v>
          </cell>
          <cell r="J247" t="str">
            <v>Multi-Family</v>
          </cell>
          <cell r="K247" t="str">
            <v>FL Zone 2</v>
          </cell>
          <cell r="L247" t="str">
            <v>Lighting</v>
          </cell>
          <cell r="M247" t="str">
            <v>Exterior screw-in</v>
          </cell>
          <cell r="N247" t="str">
            <v/>
          </cell>
          <cell r="O247" t="str">
            <v>Per Lamp</v>
          </cell>
          <cell r="P247">
            <v>0</v>
          </cell>
          <cell r="Q247">
            <v>61.685000000000002</v>
          </cell>
          <cell r="R247">
            <v>14.234999999999999</v>
          </cell>
          <cell r="S247">
            <v>47.45</v>
          </cell>
          <cell r="T247">
            <v>0.76923076923076927</v>
          </cell>
          <cell r="U247">
            <v>7.8</v>
          </cell>
          <cell r="V247">
            <v>47.45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</row>
        <row r="248">
          <cell r="A248" t="str">
            <v>EN370</v>
          </cell>
          <cell r="B248" t="str">
            <v>XXXXXXXX</v>
          </cell>
          <cell r="C248" t="str">
            <v>Yes</v>
          </cell>
          <cell r="D248" t="str">
            <v>Equipment</v>
          </cell>
          <cell r="E248" t="str">
            <v>CFL - 15W Flood (Exterior)</v>
          </cell>
          <cell r="F248" t="str">
            <v>15W CFL</v>
          </cell>
          <cell r="G248" t="str">
            <v>EISA-2020 compliant baseline lamp (65W flood)</v>
          </cell>
          <cell r="H248" t="str">
            <v>Residential</v>
          </cell>
          <cell r="I248" t="str">
            <v>New</v>
          </cell>
          <cell r="J248" t="str">
            <v>Manufactured Home</v>
          </cell>
          <cell r="K248" t="str">
            <v>FL Zone 2</v>
          </cell>
          <cell r="L248" t="str">
            <v>Lighting</v>
          </cell>
          <cell r="M248" t="str">
            <v>Exterior screw-in</v>
          </cell>
          <cell r="N248" t="str">
            <v/>
          </cell>
          <cell r="O248" t="str">
            <v>Per Lamp</v>
          </cell>
          <cell r="P248">
            <v>0</v>
          </cell>
          <cell r="Q248">
            <v>61.685000000000002</v>
          </cell>
          <cell r="R248">
            <v>14.234999999999999</v>
          </cell>
          <cell r="S248">
            <v>47.45</v>
          </cell>
          <cell r="T248">
            <v>0.76923076923076927</v>
          </cell>
          <cell r="U248">
            <v>7.8</v>
          </cell>
          <cell r="V248">
            <v>47.45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</row>
        <row r="249">
          <cell r="A249" t="str">
            <v>ET371</v>
          </cell>
          <cell r="B249" t="str">
            <v>XXXXXXXX</v>
          </cell>
          <cell r="C249" t="str">
            <v>Yes</v>
          </cell>
          <cell r="D249" t="str">
            <v>Equipment</v>
          </cell>
          <cell r="E249" t="str">
            <v>CFL - 15W Flood</v>
          </cell>
          <cell r="F249" t="str">
            <v>15W CFL</v>
          </cell>
          <cell r="G249" t="str">
            <v>EISA-2020 compliant baseline lamp (65W flood)</v>
          </cell>
          <cell r="H249" t="str">
            <v>Residential</v>
          </cell>
          <cell r="I249" t="str">
            <v>Turnover</v>
          </cell>
          <cell r="J249" t="str">
            <v>Single Family</v>
          </cell>
          <cell r="K249" t="str">
            <v>FL Zone 2</v>
          </cell>
          <cell r="L249" t="str">
            <v>Lighting</v>
          </cell>
          <cell r="M249" t="str">
            <v>Interior screw-in</v>
          </cell>
          <cell r="N249" t="str">
            <v/>
          </cell>
          <cell r="O249" t="str">
            <v>Per Lamp</v>
          </cell>
          <cell r="P249">
            <v>0</v>
          </cell>
          <cell r="Q249">
            <v>20.629384285714284</v>
          </cell>
          <cell r="R249">
            <v>15.868757142857143</v>
          </cell>
          <cell r="S249">
            <v>4.7606271428571407</v>
          </cell>
          <cell r="T249">
            <v>0.23076923076923067</v>
          </cell>
          <cell r="U249">
            <v>7.8</v>
          </cell>
          <cell r="V249">
            <v>4.7606271428571407</v>
          </cell>
          <cell r="W249">
            <v>4.1875070920939554E-4</v>
          </cell>
          <cell r="X249">
            <v>4.3966240116755719E-4</v>
          </cell>
          <cell r="Y249">
            <v>8.7961248937062919E-5</v>
          </cell>
          <cell r="Z249">
            <v>9.2353882791940123E-5</v>
          </cell>
        </row>
        <row r="250">
          <cell r="A250" t="str">
            <v>ET372</v>
          </cell>
          <cell r="B250" t="str">
            <v>XXXXXXXX</v>
          </cell>
          <cell r="C250" t="str">
            <v>Yes</v>
          </cell>
          <cell r="D250" t="str">
            <v>Equipment</v>
          </cell>
          <cell r="E250" t="str">
            <v>CFL - 15W Flood</v>
          </cell>
          <cell r="F250" t="str">
            <v>15W CFL</v>
          </cell>
          <cell r="G250" t="str">
            <v>EISA-2020 compliant baseline lamp (65W flood)</v>
          </cell>
          <cell r="H250" t="str">
            <v>Residential</v>
          </cell>
          <cell r="I250" t="str">
            <v>Turnover</v>
          </cell>
          <cell r="J250" t="str">
            <v>Multi-Family</v>
          </cell>
          <cell r="K250" t="str">
            <v>FL Zone 2</v>
          </cell>
          <cell r="L250" t="str">
            <v>Lighting</v>
          </cell>
          <cell r="M250" t="str">
            <v>Interior screw-in</v>
          </cell>
          <cell r="N250" t="str">
            <v/>
          </cell>
          <cell r="O250" t="str">
            <v>Per Lamp</v>
          </cell>
          <cell r="P250">
            <v>0</v>
          </cell>
          <cell r="Q250">
            <v>20.629384285714284</v>
          </cell>
          <cell r="R250">
            <v>15.868757142857143</v>
          </cell>
          <cell r="S250">
            <v>4.7606271428571407</v>
          </cell>
          <cell r="T250">
            <v>0.23076923076923067</v>
          </cell>
          <cell r="U250">
            <v>7.8</v>
          </cell>
          <cell r="V250">
            <v>4.7606271428571407</v>
          </cell>
          <cell r="W250">
            <v>4.1875070920939554E-4</v>
          </cell>
          <cell r="X250">
            <v>4.3966240116755719E-4</v>
          </cell>
          <cell r="Y250">
            <v>8.7961248937062919E-5</v>
          </cell>
          <cell r="Z250">
            <v>9.2353882791940123E-5</v>
          </cell>
        </row>
        <row r="251">
          <cell r="A251" t="str">
            <v>ET373</v>
          </cell>
          <cell r="B251" t="str">
            <v>XXXXXXXX</v>
          </cell>
          <cell r="C251" t="str">
            <v>Yes</v>
          </cell>
          <cell r="D251" t="str">
            <v>Equipment</v>
          </cell>
          <cell r="E251" t="str">
            <v>CFL - 15W Flood</v>
          </cell>
          <cell r="F251" t="str">
            <v>15W CFL</v>
          </cell>
          <cell r="G251" t="str">
            <v>EISA-2020 compliant baseline lamp (65W flood)</v>
          </cell>
          <cell r="H251" t="str">
            <v>Residential</v>
          </cell>
          <cell r="I251" t="str">
            <v>Turnover</v>
          </cell>
          <cell r="J251" t="str">
            <v>Manufactured Home</v>
          </cell>
          <cell r="K251" t="str">
            <v>FL Zone 2</v>
          </cell>
          <cell r="L251" t="str">
            <v>Lighting</v>
          </cell>
          <cell r="M251" t="str">
            <v>Interior screw-in</v>
          </cell>
          <cell r="N251" t="str">
            <v/>
          </cell>
          <cell r="O251" t="str">
            <v>Per Lamp</v>
          </cell>
          <cell r="P251">
            <v>0</v>
          </cell>
          <cell r="Q251">
            <v>20.629384285714284</v>
          </cell>
          <cell r="R251">
            <v>15.868757142857143</v>
          </cell>
          <cell r="S251">
            <v>4.7606271428571407</v>
          </cell>
          <cell r="T251">
            <v>0.23076923076923067</v>
          </cell>
          <cell r="U251">
            <v>7.8</v>
          </cell>
          <cell r="V251">
            <v>4.7606271428571407</v>
          </cell>
          <cell r="W251">
            <v>4.1875070920939554E-4</v>
          </cell>
          <cell r="X251">
            <v>4.3966240116755719E-4</v>
          </cell>
          <cell r="Y251">
            <v>8.7961248937062919E-5</v>
          </cell>
          <cell r="Z251">
            <v>9.2353882791940123E-5</v>
          </cell>
        </row>
        <row r="252">
          <cell r="A252" t="str">
            <v>EN377</v>
          </cell>
          <cell r="B252" t="str">
            <v>XXXXXXXX</v>
          </cell>
          <cell r="C252" t="str">
            <v>Yes</v>
          </cell>
          <cell r="D252" t="str">
            <v>Equipment</v>
          </cell>
          <cell r="E252" t="str">
            <v>CFL - 15W Flood</v>
          </cell>
          <cell r="F252" t="str">
            <v>15W CFL</v>
          </cell>
          <cell r="G252" t="str">
            <v>EISA-2020 compliant baseline lamp (65W flood)</v>
          </cell>
          <cell r="H252" t="str">
            <v>Residential</v>
          </cell>
          <cell r="I252" t="str">
            <v>New</v>
          </cell>
          <cell r="J252" t="str">
            <v>Single Family</v>
          </cell>
          <cell r="K252" t="str">
            <v>FL Zone 2</v>
          </cell>
          <cell r="L252" t="str">
            <v>Lighting</v>
          </cell>
          <cell r="M252" t="str">
            <v>Interior screw-in</v>
          </cell>
          <cell r="N252" t="str">
            <v/>
          </cell>
          <cell r="O252" t="str">
            <v>Per Lamp</v>
          </cell>
          <cell r="P252">
            <v>0</v>
          </cell>
          <cell r="Q252">
            <v>20.629384285714284</v>
          </cell>
          <cell r="R252">
            <v>15.868757142857143</v>
          </cell>
          <cell r="S252">
            <v>4.7606271428571407</v>
          </cell>
          <cell r="T252">
            <v>0.23076923076923067</v>
          </cell>
          <cell r="U252">
            <v>7.8</v>
          </cell>
          <cell r="V252">
            <v>4.7606271428571407</v>
          </cell>
          <cell r="W252">
            <v>4.1875070920939554E-4</v>
          </cell>
          <cell r="X252">
            <v>4.3966240116755719E-4</v>
          </cell>
          <cell r="Y252">
            <v>8.7961248937062919E-5</v>
          </cell>
          <cell r="Z252">
            <v>9.2353882791940123E-5</v>
          </cell>
        </row>
        <row r="253">
          <cell r="A253" t="str">
            <v>EN378</v>
          </cell>
          <cell r="B253" t="str">
            <v>XXXXXXXX</v>
          </cell>
          <cell r="C253" t="str">
            <v>Yes</v>
          </cell>
          <cell r="D253" t="str">
            <v>Equipment</v>
          </cell>
          <cell r="E253" t="str">
            <v>CFL - 15W Flood</v>
          </cell>
          <cell r="F253" t="str">
            <v>15W CFL</v>
          </cell>
          <cell r="G253" t="str">
            <v>EISA-2020 compliant baseline lamp (65W flood)</v>
          </cell>
          <cell r="H253" t="str">
            <v>Residential</v>
          </cell>
          <cell r="I253" t="str">
            <v>New</v>
          </cell>
          <cell r="J253" t="str">
            <v>Multi-Family</v>
          </cell>
          <cell r="K253" t="str">
            <v>FL Zone 2</v>
          </cell>
          <cell r="L253" t="str">
            <v>Lighting</v>
          </cell>
          <cell r="M253" t="str">
            <v>Interior screw-in</v>
          </cell>
          <cell r="N253" t="str">
            <v/>
          </cell>
          <cell r="O253" t="str">
            <v>Per Lamp</v>
          </cell>
          <cell r="P253">
            <v>0</v>
          </cell>
          <cell r="Q253">
            <v>20.629384285714284</v>
          </cell>
          <cell r="R253">
            <v>15.868757142857143</v>
          </cell>
          <cell r="S253">
            <v>4.7606271428571407</v>
          </cell>
          <cell r="T253">
            <v>0.23076923076923067</v>
          </cell>
          <cell r="U253">
            <v>7.8</v>
          </cell>
          <cell r="V253">
            <v>4.7606271428571407</v>
          </cell>
          <cell r="W253">
            <v>4.1875070920939554E-4</v>
          </cell>
          <cell r="X253">
            <v>4.3966240116755719E-4</v>
          </cell>
          <cell r="Y253">
            <v>8.7961248937062919E-5</v>
          </cell>
          <cell r="Z253">
            <v>9.2353882791940123E-5</v>
          </cell>
        </row>
        <row r="254">
          <cell r="A254" t="str">
            <v>EN379</v>
          </cell>
          <cell r="B254" t="str">
            <v>XXXXXXXX</v>
          </cell>
          <cell r="C254" t="str">
            <v>Yes</v>
          </cell>
          <cell r="D254" t="str">
            <v>Equipment</v>
          </cell>
          <cell r="E254" t="str">
            <v>CFL - 15W Flood</v>
          </cell>
          <cell r="F254" t="str">
            <v>15W CFL</v>
          </cell>
          <cell r="G254" t="str">
            <v>EISA-2020 compliant baseline lamp (65W flood)</v>
          </cell>
          <cell r="H254" t="str">
            <v>Residential</v>
          </cell>
          <cell r="I254" t="str">
            <v>New</v>
          </cell>
          <cell r="J254" t="str">
            <v>Manufactured Home</v>
          </cell>
          <cell r="K254" t="str">
            <v>FL Zone 2</v>
          </cell>
          <cell r="L254" t="str">
            <v>Lighting</v>
          </cell>
          <cell r="M254" t="str">
            <v>Interior screw-in</v>
          </cell>
          <cell r="N254" t="str">
            <v/>
          </cell>
          <cell r="O254" t="str">
            <v>Per Lamp</v>
          </cell>
          <cell r="P254">
            <v>0</v>
          </cell>
          <cell r="Q254">
            <v>20.629384285714284</v>
          </cell>
          <cell r="R254">
            <v>15.868757142857143</v>
          </cell>
          <cell r="S254">
            <v>4.7606271428571407</v>
          </cell>
          <cell r="T254">
            <v>0.23076923076923067</v>
          </cell>
          <cell r="U254">
            <v>7.8</v>
          </cell>
          <cell r="V254">
            <v>4.7606271428571407</v>
          </cell>
          <cell r="W254">
            <v>4.1875070920939554E-4</v>
          </cell>
          <cell r="X254">
            <v>4.3966240116755719E-4</v>
          </cell>
          <cell r="Y254">
            <v>8.7961248937062919E-5</v>
          </cell>
          <cell r="Z254">
            <v>9.2353882791940123E-5</v>
          </cell>
        </row>
        <row r="255">
          <cell r="A255" t="str">
            <v>ET380</v>
          </cell>
          <cell r="B255" t="str">
            <v>XXXXXXXX</v>
          </cell>
          <cell r="C255" t="str">
            <v>Yes</v>
          </cell>
          <cell r="D255" t="str">
            <v>Equipment</v>
          </cell>
          <cell r="E255" t="str">
            <v>CFL-13W</v>
          </cell>
          <cell r="F255" t="str">
            <v>13W CFL</v>
          </cell>
          <cell r="G255" t="str">
            <v>EISA-2020 compliant baseline lamp (60W equivalent)</v>
          </cell>
          <cell r="H255" t="str">
            <v>Residential</v>
          </cell>
          <cell r="I255" t="str">
            <v>Turnover</v>
          </cell>
          <cell r="J255" t="str">
            <v>Single Family</v>
          </cell>
          <cell r="K255" t="str">
            <v>FL Zone 2</v>
          </cell>
          <cell r="L255" t="str">
            <v>Lighting</v>
          </cell>
          <cell r="M255" t="str">
            <v>Interior screw-in</v>
          </cell>
          <cell r="N255" t="str">
            <v/>
          </cell>
          <cell r="O255" t="str">
            <v>Per Lamp</v>
          </cell>
          <cell r="P255">
            <v>0</v>
          </cell>
          <cell r="Q255">
            <v>19.04250857142857</v>
          </cell>
          <cell r="R255">
            <v>13.752922857142858</v>
          </cell>
          <cell r="S255">
            <v>5.2895857142857121</v>
          </cell>
          <cell r="T255">
            <v>0.27777777777777768</v>
          </cell>
          <cell r="U255">
            <v>7.8</v>
          </cell>
          <cell r="V255">
            <v>5.2895857142857121</v>
          </cell>
          <cell r="W255">
            <v>4.6527856578821729E-4</v>
          </cell>
          <cell r="X255">
            <v>4.8851377907506357E-4</v>
          </cell>
          <cell r="Y255">
            <v>8.7961248937062919E-5</v>
          </cell>
          <cell r="Z255">
            <v>9.2353882791940123E-5</v>
          </cell>
        </row>
        <row r="256">
          <cell r="A256" t="str">
            <v>ET381</v>
          </cell>
          <cell r="B256" t="str">
            <v>XXXXXXXX</v>
          </cell>
          <cell r="C256" t="str">
            <v>Yes</v>
          </cell>
          <cell r="D256" t="str">
            <v>Equipment</v>
          </cell>
          <cell r="E256" t="str">
            <v>CFL-13W</v>
          </cell>
          <cell r="F256" t="str">
            <v>13W CFL</v>
          </cell>
          <cell r="G256" t="str">
            <v>EISA-2020 compliant baseline lamp (60W equivalent)</v>
          </cell>
          <cell r="H256" t="str">
            <v>Residential</v>
          </cell>
          <cell r="I256" t="str">
            <v>Turnover</v>
          </cell>
          <cell r="J256" t="str">
            <v>Multi-Family</v>
          </cell>
          <cell r="K256" t="str">
            <v>FL Zone 2</v>
          </cell>
          <cell r="L256" t="str">
            <v>Lighting</v>
          </cell>
          <cell r="M256" t="str">
            <v>Interior screw-in</v>
          </cell>
          <cell r="N256" t="str">
            <v/>
          </cell>
          <cell r="O256" t="str">
            <v>Per Lamp</v>
          </cell>
          <cell r="P256">
            <v>0</v>
          </cell>
          <cell r="Q256">
            <v>19.04250857142857</v>
          </cell>
          <cell r="R256">
            <v>13.752922857142858</v>
          </cell>
          <cell r="S256">
            <v>5.2895857142857121</v>
          </cell>
          <cell r="T256">
            <v>0.27777777777777768</v>
          </cell>
          <cell r="U256">
            <v>7.8</v>
          </cell>
          <cell r="V256">
            <v>5.2895857142857121</v>
          </cell>
          <cell r="W256">
            <v>4.6527856578821729E-4</v>
          </cell>
          <cell r="X256">
            <v>4.8851377907506357E-4</v>
          </cell>
          <cell r="Y256">
            <v>8.7961248937062919E-5</v>
          </cell>
          <cell r="Z256">
            <v>9.2353882791940123E-5</v>
          </cell>
        </row>
        <row r="257">
          <cell r="A257" t="str">
            <v>ET382</v>
          </cell>
          <cell r="B257" t="str">
            <v>XXXXXXXX</v>
          </cell>
          <cell r="C257" t="str">
            <v>Yes</v>
          </cell>
          <cell r="D257" t="str">
            <v>Equipment</v>
          </cell>
          <cell r="E257" t="str">
            <v>CFL-13W</v>
          </cell>
          <cell r="F257" t="str">
            <v>13W CFL</v>
          </cell>
          <cell r="G257" t="str">
            <v>EISA-2020 compliant baseline lamp (60W equivalent)</v>
          </cell>
          <cell r="H257" t="str">
            <v>Residential</v>
          </cell>
          <cell r="I257" t="str">
            <v>Turnover</v>
          </cell>
          <cell r="J257" t="str">
            <v>Manufactured Home</v>
          </cell>
          <cell r="K257" t="str">
            <v>FL Zone 2</v>
          </cell>
          <cell r="L257" t="str">
            <v>Lighting</v>
          </cell>
          <cell r="M257" t="str">
            <v>Interior screw-in</v>
          </cell>
          <cell r="N257" t="str">
            <v/>
          </cell>
          <cell r="O257" t="str">
            <v>Per Lamp</v>
          </cell>
          <cell r="P257">
            <v>0</v>
          </cell>
          <cell r="Q257">
            <v>19.04250857142857</v>
          </cell>
          <cell r="R257">
            <v>13.752922857142858</v>
          </cell>
          <cell r="S257">
            <v>5.2895857142857121</v>
          </cell>
          <cell r="T257">
            <v>0.27777777777777768</v>
          </cell>
          <cell r="U257">
            <v>7.8</v>
          </cell>
          <cell r="V257">
            <v>5.2895857142857121</v>
          </cell>
          <cell r="W257">
            <v>4.6527856578821729E-4</v>
          </cell>
          <cell r="X257">
            <v>4.8851377907506357E-4</v>
          </cell>
          <cell r="Y257">
            <v>8.7961248937062919E-5</v>
          </cell>
          <cell r="Z257">
            <v>9.2353882791940123E-5</v>
          </cell>
        </row>
        <row r="258">
          <cell r="A258" t="str">
            <v>EN386</v>
          </cell>
          <cell r="B258" t="str">
            <v>XXXXXXXX</v>
          </cell>
          <cell r="C258" t="str">
            <v>Yes</v>
          </cell>
          <cell r="D258" t="str">
            <v>Equipment</v>
          </cell>
          <cell r="E258" t="str">
            <v>CFL-13W</v>
          </cell>
          <cell r="F258" t="str">
            <v>13W CFL</v>
          </cell>
          <cell r="G258" t="str">
            <v>EISA-2020 compliant baseline lamp (60W equivalent)</v>
          </cell>
          <cell r="H258" t="str">
            <v>Residential</v>
          </cell>
          <cell r="I258" t="str">
            <v>New</v>
          </cell>
          <cell r="J258" t="str">
            <v>Single Family</v>
          </cell>
          <cell r="K258" t="str">
            <v>FL Zone 2</v>
          </cell>
          <cell r="L258" t="str">
            <v>Lighting</v>
          </cell>
          <cell r="M258" t="str">
            <v>Interior screw-in</v>
          </cell>
          <cell r="N258" t="str">
            <v/>
          </cell>
          <cell r="O258" t="str">
            <v>Per Lamp</v>
          </cell>
          <cell r="P258">
            <v>0</v>
          </cell>
          <cell r="Q258">
            <v>19.04250857142857</v>
          </cell>
          <cell r="R258">
            <v>13.752922857142858</v>
          </cell>
          <cell r="S258">
            <v>5.2895857142857121</v>
          </cell>
          <cell r="T258">
            <v>0.27777777777777768</v>
          </cell>
          <cell r="U258">
            <v>7.8</v>
          </cell>
          <cell r="V258">
            <v>5.2895857142857121</v>
          </cell>
          <cell r="W258">
            <v>4.6527856578821729E-4</v>
          </cell>
          <cell r="X258">
            <v>4.8851377907506357E-4</v>
          </cell>
          <cell r="Y258">
            <v>8.7961248937062919E-5</v>
          </cell>
          <cell r="Z258">
            <v>9.2353882791940123E-5</v>
          </cell>
        </row>
        <row r="259">
          <cell r="A259" t="str">
            <v>EN387</v>
          </cell>
          <cell r="B259" t="str">
            <v>XXXXXXXX</v>
          </cell>
          <cell r="C259" t="str">
            <v>Yes</v>
          </cell>
          <cell r="D259" t="str">
            <v>Equipment</v>
          </cell>
          <cell r="E259" t="str">
            <v>CFL-13W</v>
          </cell>
          <cell r="F259" t="str">
            <v>13W CFL</v>
          </cell>
          <cell r="G259" t="str">
            <v>EISA-2020 compliant baseline lamp (60W equivalent)</v>
          </cell>
          <cell r="H259" t="str">
            <v>Residential</v>
          </cell>
          <cell r="I259" t="str">
            <v>New</v>
          </cell>
          <cell r="J259" t="str">
            <v>Multi-Family</v>
          </cell>
          <cell r="K259" t="str">
            <v>FL Zone 2</v>
          </cell>
          <cell r="L259" t="str">
            <v>Lighting</v>
          </cell>
          <cell r="M259" t="str">
            <v>Interior screw-in</v>
          </cell>
          <cell r="N259" t="str">
            <v/>
          </cell>
          <cell r="O259" t="str">
            <v>Per Lamp</v>
          </cell>
          <cell r="P259">
            <v>0</v>
          </cell>
          <cell r="Q259">
            <v>19.04250857142857</v>
          </cell>
          <cell r="R259">
            <v>13.752922857142858</v>
          </cell>
          <cell r="S259">
            <v>5.2895857142857121</v>
          </cell>
          <cell r="T259">
            <v>0.27777777777777768</v>
          </cell>
          <cell r="U259">
            <v>7.8</v>
          </cell>
          <cell r="V259">
            <v>5.2895857142857121</v>
          </cell>
          <cell r="W259">
            <v>4.6527856578821729E-4</v>
          </cell>
          <cell r="X259">
            <v>4.8851377907506357E-4</v>
          </cell>
          <cell r="Y259">
            <v>8.7961248937062919E-5</v>
          </cell>
          <cell r="Z259">
            <v>9.2353882791940123E-5</v>
          </cell>
        </row>
        <row r="260">
          <cell r="A260" t="str">
            <v>EN388</v>
          </cell>
          <cell r="B260" t="str">
            <v>XXXXXXXX</v>
          </cell>
          <cell r="C260" t="str">
            <v>Yes</v>
          </cell>
          <cell r="D260" t="str">
            <v>Equipment</v>
          </cell>
          <cell r="E260" t="str">
            <v>CFL-13W</v>
          </cell>
          <cell r="F260" t="str">
            <v>13W CFL</v>
          </cell>
          <cell r="G260" t="str">
            <v>EISA-2020 compliant baseline lamp (60W equivalent)</v>
          </cell>
          <cell r="H260" t="str">
            <v>Residential</v>
          </cell>
          <cell r="I260" t="str">
            <v>New</v>
          </cell>
          <cell r="J260" t="str">
            <v>Manufactured Home</v>
          </cell>
          <cell r="K260" t="str">
            <v>FL Zone 2</v>
          </cell>
          <cell r="L260" t="str">
            <v>Lighting</v>
          </cell>
          <cell r="M260" t="str">
            <v>Interior screw-in</v>
          </cell>
          <cell r="N260" t="str">
            <v/>
          </cell>
          <cell r="O260" t="str">
            <v>Per Lamp</v>
          </cell>
          <cell r="P260">
            <v>0</v>
          </cell>
          <cell r="Q260">
            <v>19.04250857142857</v>
          </cell>
          <cell r="R260">
            <v>13.752922857142858</v>
          </cell>
          <cell r="S260">
            <v>5.2895857142857121</v>
          </cell>
          <cell r="T260">
            <v>0.27777777777777768</v>
          </cell>
          <cell r="U260">
            <v>7.8</v>
          </cell>
          <cell r="V260">
            <v>5.2895857142857121</v>
          </cell>
          <cell r="W260">
            <v>4.6527856578821729E-4</v>
          </cell>
          <cell r="X260">
            <v>4.8851377907506357E-4</v>
          </cell>
          <cell r="Y260">
            <v>8.7961248937062919E-5</v>
          </cell>
          <cell r="Z260">
            <v>9.2353882791940123E-5</v>
          </cell>
        </row>
        <row r="261">
          <cell r="A261" t="str">
            <v>ET389</v>
          </cell>
          <cell r="B261" t="str">
            <v>XXXXXXXX</v>
          </cell>
          <cell r="C261" t="str">
            <v>Yes</v>
          </cell>
          <cell r="D261" t="str">
            <v>Equipment</v>
          </cell>
          <cell r="E261" t="str">
            <v>CFL-23W</v>
          </cell>
          <cell r="F261" t="str">
            <v>23W CFL</v>
          </cell>
          <cell r="G261" t="str">
            <v>EISA-2020 compliant baseline lamp (100W equivalent)</v>
          </cell>
          <cell r="H261" t="str">
            <v>Residential</v>
          </cell>
          <cell r="I261" t="str">
            <v>Turnover</v>
          </cell>
          <cell r="J261" t="str">
            <v>Single Family</v>
          </cell>
          <cell r="K261" t="str">
            <v>FL Zone 2</v>
          </cell>
          <cell r="L261" t="str">
            <v>Lighting</v>
          </cell>
          <cell r="M261" t="str">
            <v>Interior screw-in</v>
          </cell>
          <cell r="N261" t="str">
            <v/>
          </cell>
          <cell r="O261" t="str">
            <v>Per Lamp</v>
          </cell>
          <cell r="P261">
            <v>0</v>
          </cell>
          <cell r="Q261">
            <v>31.737514285714287</v>
          </cell>
          <cell r="R261">
            <v>24.332094285714284</v>
          </cell>
          <cell r="S261">
            <v>7.405420000000003</v>
          </cell>
          <cell r="T261">
            <v>0.23333333333333342</v>
          </cell>
          <cell r="U261">
            <v>7.8</v>
          </cell>
          <cell r="V261">
            <v>7.405420000000003</v>
          </cell>
          <cell r="W261">
            <v>6.5138999210350476E-4</v>
          </cell>
          <cell r="X261">
            <v>6.8391929070508951E-4</v>
          </cell>
          <cell r="Y261">
            <v>8.7961248937062919E-5</v>
          </cell>
          <cell r="Z261">
            <v>9.2353882791940123E-5</v>
          </cell>
        </row>
        <row r="262">
          <cell r="A262" t="str">
            <v>ET390</v>
          </cell>
          <cell r="B262" t="str">
            <v>XXXXXXXX</v>
          </cell>
          <cell r="C262" t="str">
            <v>Yes</v>
          </cell>
          <cell r="D262" t="str">
            <v>Equipment</v>
          </cell>
          <cell r="E262" t="str">
            <v>CFL-23W</v>
          </cell>
          <cell r="F262" t="str">
            <v>23W CFL</v>
          </cell>
          <cell r="G262" t="str">
            <v>EISA-2020 compliant baseline lamp (100W equivalent)</v>
          </cell>
          <cell r="H262" t="str">
            <v>Residential</v>
          </cell>
          <cell r="I262" t="str">
            <v>Turnover</v>
          </cell>
          <cell r="J262" t="str">
            <v>Multi-Family</v>
          </cell>
          <cell r="K262" t="str">
            <v>FL Zone 2</v>
          </cell>
          <cell r="L262" t="str">
            <v>Lighting</v>
          </cell>
          <cell r="M262" t="str">
            <v>Interior screw-in</v>
          </cell>
          <cell r="N262" t="str">
            <v/>
          </cell>
          <cell r="O262" t="str">
            <v>Per Lamp</v>
          </cell>
          <cell r="P262">
            <v>0</v>
          </cell>
          <cell r="Q262">
            <v>31.737514285714287</v>
          </cell>
          <cell r="R262">
            <v>24.332094285714284</v>
          </cell>
          <cell r="S262">
            <v>7.405420000000003</v>
          </cell>
          <cell r="T262">
            <v>0.23333333333333342</v>
          </cell>
          <cell r="U262">
            <v>7.8</v>
          </cell>
          <cell r="V262">
            <v>7.405420000000003</v>
          </cell>
          <cell r="W262">
            <v>6.5138999210350476E-4</v>
          </cell>
          <cell r="X262">
            <v>6.8391929070508951E-4</v>
          </cell>
          <cell r="Y262">
            <v>8.7961248937062919E-5</v>
          </cell>
          <cell r="Z262">
            <v>9.2353882791940123E-5</v>
          </cell>
        </row>
        <row r="263">
          <cell r="A263" t="str">
            <v>ET391</v>
          </cell>
          <cell r="B263" t="str">
            <v>XXXXXXXX</v>
          </cell>
          <cell r="C263" t="str">
            <v>Yes</v>
          </cell>
          <cell r="D263" t="str">
            <v>Equipment</v>
          </cell>
          <cell r="E263" t="str">
            <v>CFL-23W</v>
          </cell>
          <cell r="F263" t="str">
            <v>23W CFL</v>
          </cell>
          <cell r="G263" t="str">
            <v>EISA-2020 compliant baseline lamp (100W equivalent)</v>
          </cell>
          <cell r="H263" t="str">
            <v>Residential</v>
          </cell>
          <cell r="I263" t="str">
            <v>Turnover</v>
          </cell>
          <cell r="J263" t="str">
            <v>Manufactured Home</v>
          </cell>
          <cell r="K263" t="str">
            <v>FL Zone 2</v>
          </cell>
          <cell r="L263" t="str">
            <v>Lighting</v>
          </cell>
          <cell r="M263" t="str">
            <v>Interior screw-in</v>
          </cell>
          <cell r="N263" t="str">
            <v/>
          </cell>
          <cell r="O263" t="str">
            <v>Per Lamp</v>
          </cell>
          <cell r="P263">
            <v>0</v>
          </cell>
          <cell r="Q263">
            <v>31.737514285714287</v>
          </cell>
          <cell r="R263">
            <v>24.332094285714284</v>
          </cell>
          <cell r="S263">
            <v>7.405420000000003</v>
          </cell>
          <cell r="T263">
            <v>0.23333333333333342</v>
          </cell>
          <cell r="U263">
            <v>7.8</v>
          </cell>
          <cell r="V263">
            <v>7.405420000000003</v>
          </cell>
          <cell r="W263">
            <v>6.5138999210350476E-4</v>
          </cell>
          <cell r="X263">
            <v>6.8391929070508951E-4</v>
          </cell>
          <cell r="Y263">
            <v>8.7961248937062919E-5</v>
          </cell>
          <cell r="Z263">
            <v>9.2353882791940123E-5</v>
          </cell>
        </row>
        <row r="264">
          <cell r="A264" t="str">
            <v>EN395</v>
          </cell>
          <cell r="B264" t="str">
            <v>XXXXXXXX</v>
          </cell>
          <cell r="C264" t="str">
            <v>Yes</v>
          </cell>
          <cell r="D264" t="str">
            <v>Equipment</v>
          </cell>
          <cell r="E264" t="str">
            <v>CFL-23W</v>
          </cell>
          <cell r="F264" t="str">
            <v>23W CFL</v>
          </cell>
          <cell r="G264" t="str">
            <v>EISA-2020 compliant baseline lamp (100W equivalent)</v>
          </cell>
          <cell r="H264" t="str">
            <v>Residential</v>
          </cell>
          <cell r="I264" t="str">
            <v>New</v>
          </cell>
          <cell r="J264" t="str">
            <v>Single Family</v>
          </cell>
          <cell r="K264" t="str">
            <v>FL Zone 2</v>
          </cell>
          <cell r="L264" t="str">
            <v>Lighting</v>
          </cell>
          <cell r="M264" t="str">
            <v>Interior screw-in</v>
          </cell>
          <cell r="N264" t="str">
            <v/>
          </cell>
          <cell r="O264" t="str">
            <v>Per Lamp</v>
          </cell>
          <cell r="P264">
            <v>0</v>
          </cell>
          <cell r="Q264">
            <v>31.737514285714287</v>
          </cell>
          <cell r="R264">
            <v>24.332094285714284</v>
          </cell>
          <cell r="S264">
            <v>7.405420000000003</v>
          </cell>
          <cell r="T264">
            <v>0.23333333333333342</v>
          </cell>
          <cell r="U264">
            <v>7.8</v>
          </cell>
          <cell r="V264">
            <v>7.405420000000003</v>
          </cell>
          <cell r="W264">
            <v>6.5138999210350476E-4</v>
          </cell>
          <cell r="X264">
            <v>6.8391929070508951E-4</v>
          </cell>
          <cell r="Y264">
            <v>8.7961248937062919E-5</v>
          </cell>
          <cell r="Z264">
            <v>9.2353882791940123E-5</v>
          </cell>
        </row>
        <row r="265">
          <cell r="A265" t="str">
            <v>EN396</v>
          </cell>
          <cell r="B265" t="str">
            <v>XXXXXXXX</v>
          </cell>
          <cell r="C265" t="str">
            <v>Yes</v>
          </cell>
          <cell r="D265" t="str">
            <v>Equipment</v>
          </cell>
          <cell r="E265" t="str">
            <v>CFL-23W</v>
          </cell>
          <cell r="F265" t="str">
            <v>23W CFL</v>
          </cell>
          <cell r="G265" t="str">
            <v>EISA-2020 compliant baseline lamp (100W equivalent)</v>
          </cell>
          <cell r="H265" t="str">
            <v>Residential</v>
          </cell>
          <cell r="I265" t="str">
            <v>New</v>
          </cell>
          <cell r="J265" t="str">
            <v>Multi-Family</v>
          </cell>
          <cell r="K265" t="str">
            <v>FL Zone 2</v>
          </cell>
          <cell r="L265" t="str">
            <v>Lighting</v>
          </cell>
          <cell r="M265" t="str">
            <v>Interior screw-in</v>
          </cell>
          <cell r="N265" t="str">
            <v/>
          </cell>
          <cell r="O265" t="str">
            <v>Per Lamp</v>
          </cell>
          <cell r="P265">
            <v>0</v>
          </cell>
          <cell r="Q265">
            <v>31.737514285714287</v>
          </cell>
          <cell r="R265">
            <v>24.332094285714284</v>
          </cell>
          <cell r="S265">
            <v>7.405420000000003</v>
          </cell>
          <cell r="T265">
            <v>0.23333333333333342</v>
          </cell>
          <cell r="U265">
            <v>7.8</v>
          </cell>
          <cell r="V265">
            <v>7.405420000000003</v>
          </cell>
          <cell r="W265">
            <v>6.5138999210350476E-4</v>
          </cell>
          <cell r="X265">
            <v>6.8391929070508951E-4</v>
          </cell>
          <cell r="Y265">
            <v>8.7961248937062919E-5</v>
          </cell>
          <cell r="Z265">
            <v>9.2353882791940123E-5</v>
          </cell>
        </row>
        <row r="266">
          <cell r="A266" t="str">
            <v>EN397</v>
          </cell>
          <cell r="B266" t="str">
            <v>XXXXXXXX</v>
          </cell>
          <cell r="C266" t="str">
            <v>Yes</v>
          </cell>
          <cell r="D266" t="str">
            <v>Equipment</v>
          </cell>
          <cell r="E266" t="str">
            <v>CFL-23W</v>
          </cell>
          <cell r="F266" t="str">
            <v>23W CFL</v>
          </cell>
          <cell r="G266" t="str">
            <v>EISA-2020 compliant baseline lamp (100W equivalent)</v>
          </cell>
          <cell r="H266" t="str">
            <v>Residential</v>
          </cell>
          <cell r="I266" t="str">
            <v>New</v>
          </cell>
          <cell r="J266" t="str">
            <v>Manufactured Home</v>
          </cell>
          <cell r="K266" t="str">
            <v>FL Zone 2</v>
          </cell>
          <cell r="L266" t="str">
            <v>Lighting</v>
          </cell>
          <cell r="M266" t="str">
            <v>Interior screw-in</v>
          </cell>
          <cell r="N266" t="str">
            <v/>
          </cell>
          <cell r="O266" t="str">
            <v>Per Lamp</v>
          </cell>
          <cell r="P266">
            <v>0</v>
          </cell>
          <cell r="Q266">
            <v>31.737514285714287</v>
          </cell>
          <cell r="R266">
            <v>24.332094285714284</v>
          </cell>
          <cell r="S266">
            <v>7.405420000000003</v>
          </cell>
          <cell r="T266">
            <v>0.23333333333333342</v>
          </cell>
          <cell r="U266">
            <v>7.8</v>
          </cell>
          <cell r="V266">
            <v>7.405420000000003</v>
          </cell>
          <cell r="W266">
            <v>6.5138999210350476E-4</v>
          </cell>
          <cell r="X266">
            <v>6.8391929070508951E-4</v>
          </cell>
          <cell r="Y266">
            <v>8.7961248937062919E-5</v>
          </cell>
          <cell r="Z266">
            <v>9.2353882791940123E-5</v>
          </cell>
        </row>
        <row r="267">
          <cell r="A267" t="str">
            <v>ET398</v>
          </cell>
          <cell r="B267" t="str">
            <v>XXXXXXXX</v>
          </cell>
          <cell r="C267" t="str">
            <v>Yes</v>
          </cell>
          <cell r="D267" t="str">
            <v>Equipment</v>
          </cell>
          <cell r="E267" t="str">
            <v>LED - 14W</v>
          </cell>
          <cell r="F267" t="str">
            <v>14W LED</v>
          </cell>
          <cell r="G267" t="str">
            <v>EISA-2020 compliant baseline lamp (100W equivalent)</v>
          </cell>
          <cell r="H267" t="str">
            <v>Residential</v>
          </cell>
          <cell r="I267" t="str">
            <v>Turnover</v>
          </cell>
          <cell r="J267" t="str">
            <v>Single Family</v>
          </cell>
          <cell r="K267" t="str">
            <v>FL Zone 2</v>
          </cell>
          <cell r="L267" t="str">
            <v>Lighting</v>
          </cell>
          <cell r="M267" t="str">
            <v>Interior screw-in</v>
          </cell>
          <cell r="N267" t="str">
            <v/>
          </cell>
          <cell r="O267" t="str">
            <v>Per Lamp</v>
          </cell>
          <cell r="P267">
            <v>0.5</v>
          </cell>
          <cell r="Q267">
            <v>31.737514285714287</v>
          </cell>
          <cell r="R267">
            <v>14.810840000000002</v>
          </cell>
          <cell r="S267">
            <v>16.926674285714284</v>
          </cell>
          <cell r="T267">
            <v>0.53333333333333333</v>
          </cell>
          <cell r="U267">
            <v>10</v>
          </cell>
          <cell r="V267">
            <v>16.926674285714284</v>
          </cell>
          <cell r="W267">
            <v>1.4888914105222958E-3</v>
          </cell>
          <cell r="X267">
            <v>1.5632440930402039E-3</v>
          </cell>
          <cell r="Y267">
            <v>8.7961248937062919E-5</v>
          </cell>
          <cell r="Z267">
            <v>9.2353882791940123E-5</v>
          </cell>
        </row>
        <row r="268">
          <cell r="A268" t="str">
            <v>ET399</v>
          </cell>
          <cell r="B268" t="str">
            <v>XXXXXXXX</v>
          </cell>
          <cell r="C268" t="str">
            <v>Yes</v>
          </cell>
          <cell r="D268" t="str">
            <v>Equipment</v>
          </cell>
          <cell r="E268" t="str">
            <v>LED - 14W</v>
          </cell>
          <cell r="F268" t="str">
            <v>14W LED</v>
          </cell>
          <cell r="G268" t="str">
            <v>EISA-2020 compliant baseline lamp (100W equivalent)</v>
          </cell>
          <cell r="H268" t="str">
            <v>Residential</v>
          </cell>
          <cell r="I268" t="str">
            <v>Turnover</v>
          </cell>
          <cell r="J268" t="str">
            <v>Multi-Family</v>
          </cell>
          <cell r="K268" t="str">
            <v>FL Zone 2</v>
          </cell>
          <cell r="L268" t="str">
            <v>Lighting</v>
          </cell>
          <cell r="M268" t="str">
            <v>Interior screw-in</v>
          </cell>
          <cell r="N268" t="str">
            <v/>
          </cell>
          <cell r="O268" t="str">
            <v>Per Lamp</v>
          </cell>
          <cell r="P268">
            <v>0.5</v>
          </cell>
          <cell r="Q268">
            <v>31.737514285714287</v>
          </cell>
          <cell r="R268">
            <v>14.810840000000002</v>
          </cell>
          <cell r="S268">
            <v>16.926674285714284</v>
          </cell>
          <cell r="T268">
            <v>0.53333333333333333</v>
          </cell>
          <cell r="U268">
            <v>10</v>
          </cell>
          <cell r="V268">
            <v>16.926674285714284</v>
          </cell>
          <cell r="W268">
            <v>1.4888914105222958E-3</v>
          </cell>
          <cell r="X268">
            <v>1.5632440930402039E-3</v>
          </cell>
          <cell r="Y268">
            <v>8.7961248937062919E-5</v>
          </cell>
          <cell r="Z268">
            <v>9.2353882791940123E-5</v>
          </cell>
        </row>
        <row r="269">
          <cell r="A269" t="str">
            <v>ET400</v>
          </cell>
          <cell r="B269" t="str">
            <v>XXXXXXXX</v>
          </cell>
          <cell r="C269" t="str">
            <v>Yes</v>
          </cell>
          <cell r="D269" t="str">
            <v>Equipment</v>
          </cell>
          <cell r="E269" t="str">
            <v>LED - 14W</v>
          </cell>
          <cell r="F269" t="str">
            <v>14W LED</v>
          </cell>
          <cell r="G269" t="str">
            <v>EISA-2020 compliant baseline lamp (100W equivalent)</v>
          </cell>
          <cell r="H269" t="str">
            <v>Residential</v>
          </cell>
          <cell r="I269" t="str">
            <v>Turnover</v>
          </cell>
          <cell r="J269" t="str">
            <v>Manufactured Home</v>
          </cell>
          <cell r="K269" t="str">
            <v>FL Zone 2</v>
          </cell>
          <cell r="L269" t="str">
            <v>Lighting</v>
          </cell>
          <cell r="M269" t="str">
            <v>Interior screw-in</v>
          </cell>
          <cell r="N269" t="str">
            <v/>
          </cell>
          <cell r="O269" t="str">
            <v>Per Lamp</v>
          </cell>
          <cell r="P269">
            <v>0.5</v>
          </cell>
          <cell r="Q269">
            <v>31.737514285714287</v>
          </cell>
          <cell r="R269">
            <v>14.810840000000002</v>
          </cell>
          <cell r="S269">
            <v>16.926674285714284</v>
          </cell>
          <cell r="T269">
            <v>0.53333333333333333</v>
          </cell>
          <cell r="U269">
            <v>10</v>
          </cell>
          <cell r="V269">
            <v>16.926674285714284</v>
          </cell>
          <cell r="W269">
            <v>1.4888914105222958E-3</v>
          </cell>
          <cell r="X269">
            <v>1.5632440930402039E-3</v>
          </cell>
          <cell r="Y269">
            <v>8.7961248937062919E-5</v>
          </cell>
          <cell r="Z269">
            <v>9.2353882791940123E-5</v>
          </cell>
        </row>
        <row r="270">
          <cell r="A270" t="str">
            <v>EN404</v>
          </cell>
          <cell r="B270" t="str">
            <v>XXXXXXXX</v>
          </cell>
          <cell r="C270" t="str">
            <v>Yes</v>
          </cell>
          <cell r="D270" t="str">
            <v>Equipment</v>
          </cell>
          <cell r="E270" t="str">
            <v>LED - 14W</v>
          </cell>
          <cell r="F270" t="str">
            <v>14W LED</v>
          </cell>
          <cell r="G270" t="str">
            <v>EISA-2020 compliant baseline lamp (100W equivalent)</v>
          </cell>
          <cell r="H270" t="str">
            <v>Residential</v>
          </cell>
          <cell r="I270" t="str">
            <v>New</v>
          </cell>
          <cell r="J270" t="str">
            <v>Single Family</v>
          </cell>
          <cell r="K270" t="str">
            <v>FL Zone 2</v>
          </cell>
          <cell r="L270" t="str">
            <v>Lighting</v>
          </cell>
          <cell r="M270" t="str">
            <v>Interior screw-in</v>
          </cell>
          <cell r="N270" t="str">
            <v/>
          </cell>
          <cell r="O270" t="str">
            <v>Per Lamp</v>
          </cell>
          <cell r="P270">
            <v>0.5</v>
          </cell>
          <cell r="Q270">
            <v>31.737514285714287</v>
          </cell>
          <cell r="R270">
            <v>14.810840000000002</v>
          </cell>
          <cell r="S270">
            <v>16.926674285714284</v>
          </cell>
          <cell r="T270">
            <v>0.53333333333333333</v>
          </cell>
          <cell r="U270">
            <v>10</v>
          </cell>
          <cell r="V270">
            <v>16.926674285714284</v>
          </cell>
          <cell r="W270">
            <v>1.4888914105222958E-3</v>
          </cell>
          <cell r="X270">
            <v>1.5632440930402039E-3</v>
          </cell>
          <cell r="Y270">
            <v>8.7961248937062919E-5</v>
          </cell>
          <cell r="Z270">
            <v>9.2353882791940123E-5</v>
          </cell>
        </row>
        <row r="271">
          <cell r="A271" t="str">
            <v>EN405</v>
          </cell>
          <cell r="B271" t="str">
            <v>XXXXXXXX</v>
          </cell>
          <cell r="C271" t="str">
            <v>Yes</v>
          </cell>
          <cell r="D271" t="str">
            <v>Equipment</v>
          </cell>
          <cell r="E271" t="str">
            <v>LED - 14W</v>
          </cell>
          <cell r="F271" t="str">
            <v>14W LED</v>
          </cell>
          <cell r="G271" t="str">
            <v>EISA-2020 compliant baseline lamp (100W equivalent)</v>
          </cell>
          <cell r="H271" t="str">
            <v>Residential</v>
          </cell>
          <cell r="I271" t="str">
            <v>New</v>
          </cell>
          <cell r="J271" t="str">
            <v>Multi-Family</v>
          </cell>
          <cell r="K271" t="str">
            <v>FL Zone 2</v>
          </cell>
          <cell r="L271" t="str">
            <v>Lighting</v>
          </cell>
          <cell r="M271" t="str">
            <v>Interior screw-in</v>
          </cell>
          <cell r="N271" t="str">
            <v/>
          </cell>
          <cell r="O271" t="str">
            <v>Per Lamp</v>
          </cell>
          <cell r="P271">
            <v>0.5</v>
          </cell>
          <cell r="Q271">
            <v>31.737514285714287</v>
          </cell>
          <cell r="R271">
            <v>14.810840000000002</v>
          </cell>
          <cell r="S271">
            <v>16.926674285714284</v>
          </cell>
          <cell r="T271">
            <v>0.53333333333333333</v>
          </cell>
          <cell r="U271">
            <v>10</v>
          </cell>
          <cell r="V271">
            <v>16.926674285714284</v>
          </cell>
          <cell r="W271">
            <v>1.4888914105222958E-3</v>
          </cell>
          <cell r="X271">
            <v>1.5632440930402039E-3</v>
          </cell>
          <cell r="Y271">
            <v>8.7961248937062919E-5</v>
          </cell>
          <cell r="Z271">
            <v>9.2353882791940123E-5</v>
          </cell>
        </row>
        <row r="272">
          <cell r="A272" t="str">
            <v>EN406</v>
          </cell>
          <cell r="B272" t="str">
            <v>XXXXXXXX</v>
          </cell>
          <cell r="C272" t="str">
            <v>Yes</v>
          </cell>
          <cell r="D272" t="str">
            <v>Equipment</v>
          </cell>
          <cell r="E272" t="str">
            <v>LED - 14W</v>
          </cell>
          <cell r="F272" t="str">
            <v>14W LED</v>
          </cell>
          <cell r="G272" t="str">
            <v>EISA-2020 compliant baseline lamp (100W equivalent)</v>
          </cell>
          <cell r="H272" t="str">
            <v>Residential</v>
          </cell>
          <cell r="I272" t="str">
            <v>New</v>
          </cell>
          <cell r="J272" t="str">
            <v>Manufactured Home</v>
          </cell>
          <cell r="K272" t="str">
            <v>FL Zone 2</v>
          </cell>
          <cell r="L272" t="str">
            <v>Lighting</v>
          </cell>
          <cell r="M272" t="str">
            <v>Interior screw-in</v>
          </cell>
          <cell r="N272" t="str">
            <v/>
          </cell>
          <cell r="O272" t="str">
            <v>Per Lamp</v>
          </cell>
          <cell r="P272">
            <v>0.5</v>
          </cell>
          <cell r="Q272">
            <v>31.737514285714287</v>
          </cell>
          <cell r="R272">
            <v>14.810840000000002</v>
          </cell>
          <cell r="S272">
            <v>16.926674285714284</v>
          </cell>
          <cell r="T272">
            <v>0.53333333333333333</v>
          </cell>
          <cell r="U272">
            <v>10</v>
          </cell>
          <cell r="V272">
            <v>16.926674285714284</v>
          </cell>
          <cell r="W272">
            <v>1.4888914105222958E-3</v>
          </cell>
          <cell r="X272">
            <v>1.5632440930402039E-3</v>
          </cell>
          <cell r="Y272">
            <v>8.7961248937062919E-5</v>
          </cell>
          <cell r="Z272">
            <v>9.2353882791940123E-5</v>
          </cell>
        </row>
        <row r="273">
          <cell r="A273" t="str">
            <v>ET407</v>
          </cell>
          <cell r="B273" t="str">
            <v>XXXXXXXX</v>
          </cell>
          <cell r="C273" t="str">
            <v>Yes</v>
          </cell>
          <cell r="D273" t="str">
            <v>Equipment</v>
          </cell>
          <cell r="E273" t="str">
            <v>LED - 9W Flood (Exterior)</v>
          </cell>
          <cell r="F273" t="str">
            <v>ENERGY STAR Qualified 9W Screw-In LED</v>
          </cell>
          <cell r="G273" t="str">
            <v>EISA Compliant Halogen Lamp</v>
          </cell>
          <cell r="H273" t="str">
            <v>Residential</v>
          </cell>
          <cell r="I273" t="str">
            <v>Turnover</v>
          </cell>
          <cell r="J273" t="str">
            <v>Single Family</v>
          </cell>
          <cell r="K273" t="str">
            <v>FL Zone 2</v>
          </cell>
          <cell r="L273" t="str">
            <v>Lighting</v>
          </cell>
          <cell r="M273" t="str">
            <v>Exterior screw-in</v>
          </cell>
          <cell r="N273" t="str">
            <v/>
          </cell>
          <cell r="O273" t="str">
            <v>Per Lamp</v>
          </cell>
          <cell r="P273">
            <v>0.21999999999999997</v>
          </cell>
          <cell r="Q273">
            <v>61.685000000000002</v>
          </cell>
          <cell r="R273">
            <v>8.5409999999999968</v>
          </cell>
          <cell r="S273">
            <v>53.144000000000005</v>
          </cell>
          <cell r="T273">
            <v>0.86153846153846159</v>
          </cell>
          <cell r="U273">
            <v>10</v>
          </cell>
          <cell r="V273">
            <v>53.144000000000005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</row>
        <row r="274">
          <cell r="A274" t="str">
            <v>ET408</v>
          </cell>
          <cell r="B274" t="str">
            <v>XXXXXXXX</v>
          </cell>
          <cell r="C274" t="str">
            <v>Yes</v>
          </cell>
          <cell r="D274" t="str">
            <v>Equipment</v>
          </cell>
          <cell r="E274" t="str">
            <v>LED - 9W Flood (Exterior)</v>
          </cell>
          <cell r="F274" t="str">
            <v>ENERGY STAR Qualified 9W Screw-In LED</v>
          </cell>
          <cell r="G274" t="str">
            <v>EISA Compliant Halogen Lamp</v>
          </cell>
          <cell r="H274" t="str">
            <v>Residential</v>
          </cell>
          <cell r="I274" t="str">
            <v>Turnover</v>
          </cell>
          <cell r="J274" t="str">
            <v>Multi-Family</v>
          </cell>
          <cell r="K274" t="str">
            <v>FL Zone 2</v>
          </cell>
          <cell r="L274" t="str">
            <v>Lighting</v>
          </cell>
          <cell r="M274" t="str">
            <v>Exterior screw-in</v>
          </cell>
          <cell r="N274" t="str">
            <v/>
          </cell>
          <cell r="O274" t="str">
            <v>Per Lamp</v>
          </cell>
          <cell r="P274">
            <v>0.21999999999999997</v>
          </cell>
          <cell r="Q274">
            <v>61.685000000000002</v>
          </cell>
          <cell r="R274">
            <v>8.5409999999999968</v>
          </cell>
          <cell r="S274">
            <v>53.144000000000005</v>
          </cell>
          <cell r="T274">
            <v>0.86153846153846159</v>
          </cell>
          <cell r="U274">
            <v>10</v>
          </cell>
          <cell r="V274">
            <v>53.144000000000005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</row>
        <row r="275">
          <cell r="A275" t="str">
            <v>ET409</v>
          </cell>
          <cell r="B275" t="str">
            <v>XXXXXXXX</v>
          </cell>
          <cell r="C275" t="str">
            <v>Yes</v>
          </cell>
          <cell r="D275" t="str">
            <v>Equipment</v>
          </cell>
          <cell r="E275" t="str">
            <v>LED - 9W Flood (Exterior)</v>
          </cell>
          <cell r="F275" t="str">
            <v>ENERGY STAR Qualified 9W Screw-In LED</v>
          </cell>
          <cell r="G275" t="str">
            <v>EISA Compliant Halogen Lamp</v>
          </cell>
          <cell r="H275" t="str">
            <v>Residential</v>
          </cell>
          <cell r="I275" t="str">
            <v>Turnover</v>
          </cell>
          <cell r="J275" t="str">
            <v>Manufactured Home</v>
          </cell>
          <cell r="K275" t="str">
            <v>FL Zone 2</v>
          </cell>
          <cell r="L275" t="str">
            <v>Lighting</v>
          </cell>
          <cell r="M275" t="str">
            <v>Exterior screw-in</v>
          </cell>
          <cell r="N275" t="str">
            <v/>
          </cell>
          <cell r="O275" t="str">
            <v>Per Lamp</v>
          </cell>
          <cell r="P275">
            <v>0.21999999999999997</v>
          </cell>
          <cell r="Q275">
            <v>61.685000000000002</v>
          </cell>
          <cell r="R275">
            <v>8.5409999999999968</v>
          </cell>
          <cell r="S275">
            <v>53.144000000000005</v>
          </cell>
          <cell r="T275">
            <v>0.86153846153846159</v>
          </cell>
          <cell r="U275">
            <v>10</v>
          </cell>
          <cell r="V275">
            <v>53.144000000000005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</row>
        <row r="276">
          <cell r="A276" t="str">
            <v>EN413</v>
          </cell>
          <cell r="B276" t="str">
            <v>XXXXXXXX</v>
          </cell>
          <cell r="C276" t="str">
            <v>Yes</v>
          </cell>
          <cell r="D276" t="str">
            <v>Equipment</v>
          </cell>
          <cell r="E276" t="str">
            <v>LED - 9W Flood (Exterior)</v>
          </cell>
          <cell r="F276" t="str">
            <v>ENERGY STAR Qualified 9W Screw-In LED</v>
          </cell>
          <cell r="G276" t="str">
            <v>EISA Compliant Halogen Lamp</v>
          </cell>
          <cell r="H276" t="str">
            <v>Residential</v>
          </cell>
          <cell r="I276" t="str">
            <v>New</v>
          </cell>
          <cell r="J276" t="str">
            <v>Single Family</v>
          </cell>
          <cell r="K276" t="str">
            <v>FL Zone 2</v>
          </cell>
          <cell r="L276" t="str">
            <v>Lighting</v>
          </cell>
          <cell r="M276" t="str">
            <v>Exterior screw-in</v>
          </cell>
          <cell r="N276" t="str">
            <v/>
          </cell>
          <cell r="O276" t="str">
            <v>Per Lamp</v>
          </cell>
          <cell r="P276">
            <v>0.21999999999999997</v>
          </cell>
          <cell r="Q276">
            <v>61.685000000000002</v>
          </cell>
          <cell r="R276">
            <v>8.5409999999999968</v>
          </cell>
          <cell r="S276">
            <v>53.144000000000005</v>
          </cell>
          <cell r="T276">
            <v>0.86153846153846159</v>
          </cell>
          <cell r="U276">
            <v>10</v>
          </cell>
          <cell r="V276">
            <v>53.144000000000005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</row>
        <row r="277">
          <cell r="A277" t="str">
            <v>EN414</v>
          </cell>
          <cell r="B277" t="str">
            <v>XXXXXXXX</v>
          </cell>
          <cell r="C277" t="str">
            <v>Yes</v>
          </cell>
          <cell r="D277" t="str">
            <v>Equipment</v>
          </cell>
          <cell r="E277" t="str">
            <v>LED - 9W Flood (Exterior)</v>
          </cell>
          <cell r="F277" t="str">
            <v>ENERGY STAR Qualified 9W Screw-In LED</v>
          </cell>
          <cell r="G277" t="str">
            <v>EISA Compliant Halogen Lamp</v>
          </cell>
          <cell r="H277" t="str">
            <v>Residential</v>
          </cell>
          <cell r="I277" t="str">
            <v>New</v>
          </cell>
          <cell r="J277" t="str">
            <v>Multi-Family</v>
          </cell>
          <cell r="K277" t="str">
            <v>FL Zone 2</v>
          </cell>
          <cell r="L277" t="str">
            <v>Lighting</v>
          </cell>
          <cell r="M277" t="str">
            <v>Exterior screw-in</v>
          </cell>
          <cell r="N277" t="str">
            <v/>
          </cell>
          <cell r="O277" t="str">
            <v>Per Lamp</v>
          </cell>
          <cell r="P277">
            <v>0.21999999999999997</v>
          </cell>
          <cell r="Q277">
            <v>61.685000000000002</v>
          </cell>
          <cell r="R277">
            <v>8.5409999999999968</v>
          </cell>
          <cell r="S277">
            <v>53.144000000000005</v>
          </cell>
          <cell r="T277">
            <v>0.86153846153846159</v>
          </cell>
          <cell r="U277">
            <v>10</v>
          </cell>
          <cell r="V277">
            <v>53.144000000000005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</row>
        <row r="278">
          <cell r="A278" t="str">
            <v>EN415</v>
          </cell>
          <cell r="B278" t="str">
            <v>XXXXXXXX</v>
          </cell>
          <cell r="C278" t="str">
            <v>Yes</v>
          </cell>
          <cell r="D278" t="str">
            <v>Equipment</v>
          </cell>
          <cell r="E278" t="str">
            <v>LED - 9W Flood (Exterior)</v>
          </cell>
          <cell r="F278" t="str">
            <v>ENERGY STAR Qualified 9W Screw-In LED</v>
          </cell>
          <cell r="G278" t="str">
            <v>EISA Compliant Halogen Lamp</v>
          </cell>
          <cell r="H278" t="str">
            <v>Residential</v>
          </cell>
          <cell r="I278" t="str">
            <v>New</v>
          </cell>
          <cell r="J278" t="str">
            <v>Manufactured Home</v>
          </cell>
          <cell r="K278" t="str">
            <v>FL Zone 2</v>
          </cell>
          <cell r="L278" t="str">
            <v>Lighting</v>
          </cell>
          <cell r="M278" t="str">
            <v>Exterior screw-in</v>
          </cell>
          <cell r="N278" t="str">
            <v/>
          </cell>
          <cell r="O278" t="str">
            <v>Per Lamp</v>
          </cell>
          <cell r="P278">
            <v>0.21999999999999997</v>
          </cell>
          <cell r="Q278">
            <v>61.685000000000002</v>
          </cell>
          <cell r="R278">
            <v>8.5409999999999968</v>
          </cell>
          <cell r="S278">
            <v>53.144000000000005</v>
          </cell>
          <cell r="T278">
            <v>0.86153846153846159</v>
          </cell>
          <cell r="U278">
            <v>10</v>
          </cell>
          <cell r="V278">
            <v>53.144000000000005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</row>
        <row r="279">
          <cell r="A279" t="str">
            <v>ET416</v>
          </cell>
          <cell r="B279" t="str">
            <v>XXXXXXXX</v>
          </cell>
          <cell r="C279" t="str">
            <v>Yes</v>
          </cell>
          <cell r="D279" t="str">
            <v>Equipment</v>
          </cell>
          <cell r="E279" t="str">
            <v>LED - 9W Flood</v>
          </cell>
          <cell r="F279" t="str">
            <v>ENERGY STAR Qualified 9W Screw-In LED</v>
          </cell>
          <cell r="G279" t="str">
            <v>EISA Compliant Halogen Lamp</v>
          </cell>
          <cell r="H279" t="str">
            <v>Residential</v>
          </cell>
          <cell r="I279" t="str">
            <v>Turnover</v>
          </cell>
          <cell r="J279" t="str">
            <v>Single Family</v>
          </cell>
          <cell r="K279" t="str">
            <v>FL Zone 2</v>
          </cell>
          <cell r="L279" t="str">
            <v>Lighting</v>
          </cell>
          <cell r="M279" t="str">
            <v>Interior screw-in</v>
          </cell>
          <cell r="N279" t="str">
            <v/>
          </cell>
          <cell r="O279" t="str">
            <v>Per Lamp</v>
          </cell>
          <cell r="P279">
            <v>0.5</v>
          </cell>
          <cell r="Q279">
            <v>20.629384285714284</v>
          </cell>
          <cell r="R279">
            <v>9.521254285714285</v>
          </cell>
          <cell r="S279">
            <v>11.108129999999999</v>
          </cell>
          <cell r="T279">
            <v>0.53846153846153844</v>
          </cell>
          <cell r="U279">
            <v>10</v>
          </cell>
          <cell r="V279">
            <v>11.108129999999999</v>
          </cell>
          <cell r="W279">
            <v>9.7708498815525665E-4</v>
          </cell>
          <cell r="X279">
            <v>1.0258789360576338E-3</v>
          </cell>
          <cell r="Y279">
            <v>8.7961248937062919E-5</v>
          </cell>
          <cell r="Z279">
            <v>9.2353882791940123E-5</v>
          </cell>
        </row>
        <row r="280">
          <cell r="A280" t="str">
            <v>ET417</v>
          </cell>
          <cell r="B280" t="str">
            <v>XXXXXXXX</v>
          </cell>
          <cell r="C280" t="str">
            <v>Yes</v>
          </cell>
          <cell r="D280" t="str">
            <v>Equipment</v>
          </cell>
          <cell r="E280" t="str">
            <v>LED - 9W Flood</v>
          </cell>
          <cell r="F280" t="str">
            <v>ENERGY STAR Qualified 9W Screw-In LED</v>
          </cell>
          <cell r="G280" t="str">
            <v>EISA Compliant Halogen Lamp</v>
          </cell>
          <cell r="H280" t="str">
            <v>Residential</v>
          </cell>
          <cell r="I280" t="str">
            <v>Turnover</v>
          </cell>
          <cell r="J280" t="str">
            <v>Multi-Family</v>
          </cell>
          <cell r="K280" t="str">
            <v>FL Zone 2</v>
          </cell>
          <cell r="L280" t="str">
            <v>Lighting</v>
          </cell>
          <cell r="M280" t="str">
            <v>Interior screw-in</v>
          </cell>
          <cell r="N280" t="str">
            <v/>
          </cell>
          <cell r="O280" t="str">
            <v>Per Lamp</v>
          </cell>
          <cell r="P280">
            <v>0.5</v>
          </cell>
          <cell r="Q280">
            <v>20.629384285714284</v>
          </cell>
          <cell r="R280">
            <v>9.521254285714285</v>
          </cell>
          <cell r="S280">
            <v>11.108129999999999</v>
          </cell>
          <cell r="T280">
            <v>0.53846153846153844</v>
          </cell>
          <cell r="U280">
            <v>10</v>
          </cell>
          <cell r="V280">
            <v>11.108129999999999</v>
          </cell>
          <cell r="W280">
            <v>9.7708498815525665E-4</v>
          </cell>
          <cell r="X280">
            <v>1.0258789360576338E-3</v>
          </cell>
          <cell r="Y280">
            <v>8.7961248937062919E-5</v>
          </cell>
          <cell r="Z280">
            <v>9.2353882791940123E-5</v>
          </cell>
        </row>
        <row r="281">
          <cell r="A281" t="str">
            <v>ET418</v>
          </cell>
          <cell r="B281" t="str">
            <v>XXXXXXXX</v>
          </cell>
          <cell r="C281" t="str">
            <v>Yes</v>
          </cell>
          <cell r="D281" t="str">
            <v>Equipment</v>
          </cell>
          <cell r="E281" t="str">
            <v>LED - 9W Flood</v>
          </cell>
          <cell r="F281" t="str">
            <v>ENERGY STAR Qualified 9W Screw-In LED</v>
          </cell>
          <cell r="G281" t="str">
            <v>EISA Compliant Halogen Lamp</v>
          </cell>
          <cell r="H281" t="str">
            <v>Residential</v>
          </cell>
          <cell r="I281" t="str">
            <v>Turnover</v>
          </cell>
          <cell r="J281" t="str">
            <v>Manufactured Home</v>
          </cell>
          <cell r="K281" t="str">
            <v>FL Zone 2</v>
          </cell>
          <cell r="L281" t="str">
            <v>Lighting</v>
          </cell>
          <cell r="M281" t="str">
            <v>Interior screw-in</v>
          </cell>
          <cell r="N281" t="str">
            <v/>
          </cell>
          <cell r="O281" t="str">
            <v>Per Lamp</v>
          </cell>
          <cell r="P281">
            <v>0.5</v>
          </cell>
          <cell r="Q281">
            <v>20.629384285714284</v>
          </cell>
          <cell r="R281">
            <v>9.521254285714285</v>
          </cell>
          <cell r="S281">
            <v>11.108129999999999</v>
          </cell>
          <cell r="T281">
            <v>0.53846153846153844</v>
          </cell>
          <cell r="U281">
            <v>10</v>
          </cell>
          <cell r="V281">
            <v>11.108129999999999</v>
          </cell>
          <cell r="W281">
            <v>9.7708498815525665E-4</v>
          </cell>
          <cell r="X281">
            <v>1.0258789360576338E-3</v>
          </cell>
          <cell r="Y281">
            <v>8.7961248937062919E-5</v>
          </cell>
          <cell r="Z281">
            <v>9.2353882791940123E-5</v>
          </cell>
        </row>
        <row r="282">
          <cell r="A282" t="str">
            <v>EN422</v>
          </cell>
          <cell r="B282" t="str">
            <v>XXXXXXXX</v>
          </cell>
          <cell r="C282" t="str">
            <v>Yes</v>
          </cell>
          <cell r="D282" t="str">
            <v>Equipment</v>
          </cell>
          <cell r="E282" t="str">
            <v>LED - 9W Flood</v>
          </cell>
          <cell r="F282" t="str">
            <v>ENERGY STAR Qualified 9W Screw-In LED</v>
          </cell>
          <cell r="G282" t="str">
            <v>EISA Compliant Halogen Lamp</v>
          </cell>
          <cell r="H282" t="str">
            <v>Residential</v>
          </cell>
          <cell r="I282" t="str">
            <v>New</v>
          </cell>
          <cell r="J282" t="str">
            <v>Single Family</v>
          </cell>
          <cell r="K282" t="str">
            <v>FL Zone 2</v>
          </cell>
          <cell r="L282" t="str">
            <v>Lighting</v>
          </cell>
          <cell r="M282" t="str">
            <v>Interior screw-in</v>
          </cell>
          <cell r="N282" t="str">
            <v/>
          </cell>
          <cell r="O282" t="str">
            <v>Per Lamp</v>
          </cell>
          <cell r="P282">
            <v>0.5</v>
          </cell>
          <cell r="Q282">
            <v>20.629384285714284</v>
          </cell>
          <cell r="R282">
            <v>9.521254285714285</v>
          </cell>
          <cell r="S282">
            <v>11.108129999999999</v>
          </cell>
          <cell r="T282">
            <v>0.53846153846153844</v>
          </cell>
          <cell r="U282">
            <v>10</v>
          </cell>
          <cell r="V282">
            <v>11.108129999999999</v>
          </cell>
          <cell r="W282">
            <v>9.7708498815525665E-4</v>
          </cell>
          <cell r="X282">
            <v>1.0258789360576338E-3</v>
          </cell>
          <cell r="Y282">
            <v>8.7961248937062919E-5</v>
          </cell>
          <cell r="Z282">
            <v>9.2353882791940123E-5</v>
          </cell>
        </row>
        <row r="283">
          <cell r="A283" t="str">
            <v>EN423</v>
          </cell>
          <cell r="B283" t="str">
            <v>XXXXXXXX</v>
          </cell>
          <cell r="C283" t="str">
            <v>Yes</v>
          </cell>
          <cell r="D283" t="str">
            <v>Equipment</v>
          </cell>
          <cell r="E283" t="str">
            <v>LED - 9W Flood</v>
          </cell>
          <cell r="F283" t="str">
            <v>ENERGY STAR Qualified 9W Screw-In LED</v>
          </cell>
          <cell r="G283" t="str">
            <v>EISA Compliant Halogen Lamp</v>
          </cell>
          <cell r="H283" t="str">
            <v>Residential</v>
          </cell>
          <cell r="I283" t="str">
            <v>New</v>
          </cell>
          <cell r="J283" t="str">
            <v>Multi-Family</v>
          </cell>
          <cell r="K283" t="str">
            <v>FL Zone 2</v>
          </cell>
          <cell r="L283" t="str">
            <v>Lighting</v>
          </cell>
          <cell r="M283" t="str">
            <v>Interior screw-in</v>
          </cell>
          <cell r="N283" t="str">
            <v/>
          </cell>
          <cell r="O283" t="str">
            <v>Per Lamp</v>
          </cell>
          <cell r="P283">
            <v>0.5</v>
          </cell>
          <cell r="Q283">
            <v>20.629384285714284</v>
          </cell>
          <cell r="R283">
            <v>9.521254285714285</v>
          </cell>
          <cell r="S283">
            <v>11.108129999999999</v>
          </cell>
          <cell r="T283">
            <v>0.53846153846153844</v>
          </cell>
          <cell r="U283">
            <v>10</v>
          </cell>
          <cell r="V283">
            <v>11.108129999999999</v>
          </cell>
          <cell r="W283">
            <v>9.7708498815525665E-4</v>
          </cell>
          <cell r="X283">
            <v>1.0258789360576338E-3</v>
          </cell>
          <cell r="Y283">
            <v>8.7961248937062919E-5</v>
          </cell>
          <cell r="Z283">
            <v>9.2353882791940123E-5</v>
          </cell>
        </row>
        <row r="284">
          <cell r="A284" t="str">
            <v>EN424</v>
          </cell>
          <cell r="B284" t="str">
            <v>XXXXXXXX</v>
          </cell>
          <cell r="C284" t="str">
            <v>Yes</v>
          </cell>
          <cell r="D284" t="str">
            <v>Equipment</v>
          </cell>
          <cell r="E284" t="str">
            <v>LED - 9W Flood</v>
          </cell>
          <cell r="F284" t="str">
            <v>ENERGY STAR Qualified 9W Screw-In LED</v>
          </cell>
          <cell r="G284" t="str">
            <v>EISA Compliant Halogen Lamp</v>
          </cell>
          <cell r="H284" t="str">
            <v>Residential</v>
          </cell>
          <cell r="I284" t="str">
            <v>New</v>
          </cell>
          <cell r="J284" t="str">
            <v>Manufactured Home</v>
          </cell>
          <cell r="K284" t="str">
            <v>FL Zone 2</v>
          </cell>
          <cell r="L284" t="str">
            <v>Lighting</v>
          </cell>
          <cell r="M284" t="str">
            <v>Interior screw-in</v>
          </cell>
          <cell r="N284" t="str">
            <v/>
          </cell>
          <cell r="O284" t="str">
            <v>Per Lamp</v>
          </cell>
          <cell r="P284">
            <v>0.5</v>
          </cell>
          <cell r="Q284">
            <v>20.629384285714284</v>
          </cell>
          <cell r="R284">
            <v>9.521254285714285</v>
          </cell>
          <cell r="S284">
            <v>11.108129999999999</v>
          </cell>
          <cell r="T284">
            <v>0.53846153846153844</v>
          </cell>
          <cell r="U284">
            <v>10</v>
          </cell>
          <cell r="V284">
            <v>11.108129999999999</v>
          </cell>
          <cell r="W284">
            <v>9.7708498815525665E-4</v>
          </cell>
          <cell r="X284">
            <v>1.0258789360576338E-3</v>
          </cell>
          <cell r="Y284">
            <v>8.7961248937062919E-5</v>
          </cell>
          <cell r="Z284">
            <v>9.2353882791940123E-5</v>
          </cell>
        </row>
        <row r="285">
          <cell r="A285" t="str">
            <v>ET425</v>
          </cell>
          <cell r="B285" t="str">
            <v>XXXXXXXX</v>
          </cell>
          <cell r="C285" t="str">
            <v>Yes</v>
          </cell>
          <cell r="D285" t="str">
            <v>Equipment</v>
          </cell>
          <cell r="E285" t="str">
            <v>LED - 9W</v>
          </cell>
          <cell r="F285" t="str">
            <v>9W LED</v>
          </cell>
          <cell r="G285" t="str">
            <v>EISA-2020 compliant baseline lamp (60W equivalent)</v>
          </cell>
          <cell r="H285" t="str">
            <v>Residential</v>
          </cell>
          <cell r="I285" t="str">
            <v>Turnover</v>
          </cell>
          <cell r="J285" t="str">
            <v>Single Family</v>
          </cell>
          <cell r="K285" t="str">
            <v>FL Zone 2</v>
          </cell>
          <cell r="L285" t="str">
            <v>Lighting</v>
          </cell>
          <cell r="M285" t="str">
            <v>Interior screw-in</v>
          </cell>
          <cell r="N285" t="str">
            <v/>
          </cell>
          <cell r="O285" t="str">
            <v>Per Lamp</v>
          </cell>
          <cell r="P285">
            <v>0.5</v>
          </cell>
          <cell r="Q285">
            <v>19.04250857142857</v>
          </cell>
          <cell r="R285">
            <v>9.521254285714285</v>
          </cell>
          <cell r="S285">
            <v>9.521254285714285</v>
          </cell>
          <cell r="T285">
            <v>0.5</v>
          </cell>
          <cell r="U285">
            <v>10</v>
          </cell>
          <cell r="V285">
            <v>9.521254285714285</v>
          </cell>
          <cell r="W285">
            <v>8.3750141841879141E-4</v>
          </cell>
          <cell r="X285">
            <v>8.793248023351147E-4</v>
          </cell>
          <cell r="Y285">
            <v>8.7961248937062919E-5</v>
          </cell>
          <cell r="Z285">
            <v>9.2353882791940123E-5</v>
          </cell>
        </row>
        <row r="286">
          <cell r="A286" t="str">
            <v>ET426</v>
          </cell>
          <cell r="B286" t="str">
            <v>XXXXXXXX</v>
          </cell>
          <cell r="C286" t="str">
            <v>Yes</v>
          </cell>
          <cell r="D286" t="str">
            <v>Equipment</v>
          </cell>
          <cell r="E286" t="str">
            <v>LED - 9W</v>
          </cell>
          <cell r="F286" t="str">
            <v>9W LED</v>
          </cell>
          <cell r="G286" t="str">
            <v>EISA-2020 compliant baseline lamp (60W equivalent)</v>
          </cell>
          <cell r="H286" t="str">
            <v>Residential</v>
          </cell>
          <cell r="I286" t="str">
            <v>Turnover</v>
          </cell>
          <cell r="J286" t="str">
            <v>Multi-Family</v>
          </cell>
          <cell r="K286" t="str">
            <v>FL Zone 2</v>
          </cell>
          <cell r="L286" t="str">
            <v>Lighting</v>
          </cell>
          <cell r="M286" t="str">
            <v>Interior screw-in</v>
          </cell>
          <cell r="N286" t="str">
            <v/>
          </cell>
          <cell r="O286" t="str">
            <v>Per Lamp</v>
          </cell>
          <cell r="P286">
            <v>0.5</v>
          </cell>
          <cell r="Q286">
            <v>19.04250857142857</v>
          </cell>
          <cell r="R286">
            <v>9.521254285714285</v>
          </cell>
          <cell r="S286">
            <v>9.521254285714285</v>
          </cell>
          <cell r="T286">
            <v>0.5</v>
          </cell>
          <cell r="U286">
            <v>10</v>
          </cell>
          <cell r="V286">
            <v>9.521254285714285</v>
          </cell>
          <cell r="W286">
            <v>8.3750141841879141E-4</v>
          </cell>
          <cell r="X286">
            <v>8.793248023351147E-4</v>
          </cell>
          <cell r="Y286">
            <v>8.7961248937062919E-5</v>
          </cell>
          <cell r="Z286">
            <v>9.2353882791940123E-5</v>
          </cell>
        </row>
        <row r="287">
          <cell r="A287" t="str">
            <v>ET427</v>
          </cell>
          <cell r="B287" t="str">
            <v>XXXXXXXX</v>
          </cell>
          <cell r="C287" t="str">
            <v>Yes</v>
          </cell>
          <cell r="D287" t="str">
            <v>Equipment</v>
          </cell>
          <cell r="E287" t="str">
            <v>LED - 9W</v>
          </cell>
          <cell r="F287" t="str">
            <v>9W LED</v>
          </cell>
          <cell r="G287" t="str">
            <v>EISA-2020 compliant baseline lamp (60W equivalent)</v>
          </cell>
          <cell r="H287" t="str">
            <v>Residential</v>
          </cell>
          <cell r="I287" t="str">
            <v>Turnover</v>
          </cell>
          <cell r="J287" t="str">
            <v>Manufactured Home</v>
          </cell>
          <cell r="K287" t="str">
            <v>FL Zone 2</v>
          </cell>
          <cell r="L287" t="str">
            <v>Lighting</v>
          </cell>
          <cell r="M287" t="str">
            <v>Interior screw-in</v>
          </cell>
          <cell r="N287" t="str">
            <v/>
          </cell>
          <cell r="O287" t="str">
            <v>Per Lamp</v>
          </cell>
          <cell r="P287">
            <v>0.5</v>
          </cell>
          <cell r="Q287">
            <v>19.04250857142857</v>
          </cell>
          <cell r="R287">
            <v>9.521254285714285</v>
          </cell>
          <cell r="S287">
            <v>9.521254285714285</v>
          </cell>
          <cell r="T287">
            <v>0.5</v>
          </cell>
          <cell r="U287">
            <v>10</v>
          </cell>
          <cell r="V287">
            <v>9.521254285714285</v>
          </cell>
          <cell r="W287">
            <v>8.3750141841879141E-4</v>
          </cell>
          <cell r="X287">
            <v>8.793248023351147E-4</v>
          </cell>
          <cell r="Y287">
            <v>8.7961248937062919E-5</v>
          </cell>
          <cell r="Z287">
            <v>9.2353882791940123E-5</v>
          </cell>
        </row>
        <row r="288">
          <cell r="A288" t="str">
            <v>EN431</v>
          </cell>
          <cell r="B288" t="str">
            <v>XXXXXXXX</v>
          </cell>
          <cell r="C288" t="str">
            <v>Yes</v>
          </cell>
          <cell r="D288" t="str">
            <v>Equipment</v>
          </cell>
          <cell r="E288" t="str">
            <v>LED - 9W</v>
          </cell>
          <cell r="F288" t="str">
            <v>9W LED</v>
          </cell>
          <cell r="G288" t="str">
            <v>EISA-2020 compliant baseline lamp (60W equivalent)</v>
          </cell>
          <cell r="H288" t="str">
            <v>Residential</v>
          </cell>
          <cell r="I288" t="str">
            <v>New</v>
          </cell>
          <cell r="J288" t="str">
            <v>Single Family</v>
          </cell>
          <cell r="K288" t="str">
            <v>FL Zone 2</v>
          </cell>
          <cell r="L288" t="str">
            <v>Lighting</v>
          </cell>
          <cell r="M288" t="str">
            <v>Interior screw-in</v>
          </cell>
          <cell r="N288" t="str">
            <v/>
          </cell>
          <cell r="O288" t="str">
            <v>Per Lamp</v>
          </cell>
          <cell r="P288">
            <v>0.5</v>
          </cell>
          <cell r="Q288">
            <v>19.04250857142857</v>
          </cell>
          <cell r="R288">
            <v>9.521254285714285</v>
          </cell>
          <cell r="S288">
            <v>9.521254285714285</v>
          </cell>
          <cell r="T288">
            <v>0.5</v>
          </cell>
          <cell r="U288">
            <v>10</v>
          </cell>
          <cell r="V288">
            <v>9.521254285714285</v>
          </cell>
          <cell r="W288">
            <v>8.3750141841879141E-4</v>
          </cell>
          <cell r="X288">
            <v>8.793248023351147E-4</v>
          </cell>
          <cell r="Y288">
            <v>8.7961248937062919E-5</v>
          </cell>
          <cell r="Z288">
            <v>9.2353882791940123E-5</v>
          </cell>
        </row>
        <row r="289">
          <cell r="A289" t="str">
            <v>EN432</v>
          </cell>
          <cell r="B289" t="str">
            <v>XXXXXXXX</v>
          </cell>
          <cell r="C289" t="str">
            <v>Yes</v>
          </cell>
          <cell r="D289" t="str">
            <v>Equipment</v>
          </cell>
          <cell r="E289" t="str">
            <v>LED - 9W</v>
          </cell>
          <cell r="F289" t="str">
            <v>9W LED</v>
          </cell>
          <cell r="G289" t="str">
            <v>EISA-2020 compliant baseline lamp (60W equivalent)</v>
          </cell>
          <cell r="H289" t="str">
            <v>Residential</v>
          </cell>
          <cell r="I289" t="str">
            <v>New</v>
          </cell>
          <cell r="J289" t="str">
            <v>Multi-Family</v>
          </cell>
          <cell r="K289" t="str">
            <v>FL Zone 2</v>
          </cell>
          <cell r="L289" t="str">
            <v>Lighting</v>
          </cell>
          <cell r="M289" t="str">
            <v>Interior screw-in</v>
          </cell>
          <cell r="N289" t="str">
            <v/>
          </cell>
          <cell r="O289" t="str">
            <v>Per Lamp</v>
          </cell>
          <cell r="P289">
            <v>0.5</v>
          </cell>
          <cell r="Q289">
            <v>19.04250857142857</v>
          </cell>
          <cell r="R289">
            <v>9.521254285714285</v>
          </cell>
          <cell r="S289">
            <v>9.521254285714285</v>
          </cell>
          <cell r="T289">
            <v>0.5</v>
          </cell>
          <cell r="U289">
            <v>10</v>
          </cell>
          <cell r="V289">
            <v>9.521254285714285</v>
          </cell>
          <cell r="W289">
            <v>8.3750141841879141E-4</v>
          </cell>
          <cell r="X289">
            <v>8.793248023351147E-4</v>
          </cell>
          <cell r="Y289">
            <v>8.7961248937062919E-5</v>
          </cell>
          <cell r="Z289">
            <v>9.2353882791940123E-5</v>
          </cell>
        </row>
        <row r="290">
          <cell r="A290" t="str">
            <v>EN433</v>
          </cell>
          <cell r="B290" t="str">
            <v>XXXXXXXX</v>
          </cell>
          <cell r="C290" t="str">
            <v>Yes</v>
          </cell>
          <cell r="D290" t="str">
            <v>Equipment</v>
          </cell>
          <cell r="E290" t="str">
            <v>LED - 9W</v>
          </cell>
          <cell r="F290" t="str">
            <v>9W LED</v>
          </cell>
          <cell r="G290" t="str">
            <v>EISA-2020 compliant baseline lamp (60W equivalent)</v>
          </cell>
          <cell r="H290" t="str">
            <v>Residential</v>
          </cell>
          <cell r="I290" t="str">
            <v>New</v>
          </cell>
          <cell r="J290" t="str">
            <v>Manufactured Home</v>
          </cell>
          <cell r="K290" t="str">
            <v>FL Zone 2</v>
          </cell>
          <cell r="L290" t="str">
            <v>Lighting</v>
          </cell>
          <cell r="M290" t="str">
            <v>Interior screw-in</v>
          </cell>
          <cell r="N290" t="str">
            <v/>
          </cell>
          <cell r="O290" t="str">
            <v>Per Lamp</v>
          </cell>
          <cell r="P290">
            <v>0.5</v>
          </cell>
          <cell r="Q290">
            <v>19.04250857142857</v>
          </cell>
          <cell r="R290">
            <v>9.521254285714285</v>
          </cell>
          <cell r="S290">
            <v>9.521254285714285</v>
          </cell>
          <cell r="T290">
            <v>0.5</v>
          </cell>
          <cell r="U290">
            <v>10</v>
          </cell>
          <cell r="V290">
            <v>9.521254285714285</v>
          </cell>
          <cell r="W290">
            <v>8.3750141841879141E-4</v>
          </cell>
          <cell r="X290">
            <v>8.793248023351147E-4</v>
          </cell>
          <cell r="Y290">
            <v>8.7961248937062919E-5</v>
          </cell>
          <cell r="Z290">
            <v>9.2353882791940123E-5</v>
          </cell>
        </row>
        <row r="291">
          <cell r="A291" t="str">
            <v>ET434</v>
          </cell>
          <cell r="B291" t="str">
            <v>XXXXXXXX</v>
          </cell>
          <cell r="C291" t="str">
            <v>Yes</v>
          </cell>
          <cell r="D291" t="str">
            <v>Equipment</v>
          </cell>
          <cell r="E291" t="str">
            <v>LED Specialty Lamps-5W Chandelier</v>
          </cell>
          <cell r="F291" t="str">
            <v>5 W Chandelier LED</v>
          </cell>
          <cell r="G291">
            <v>0</v>
          </cell>
          <cell r="H291" t="str">
            <v>Residential</v>
          </cell>
          <cell r="I291" t="str">
            <v>Turnover</v>
          </cell>
          <cell r="J291" t="str">
            <v>Single Family</v>
          </cell>
          <cell r="K291" t="str">
            <v>FL Zone 2</v>
          </cell>
          <cell r="L291" t="str">
            <v>Lighting</v>
          </cell>
          <cell r="M291" t="str">
            <v>Interior specialty</v>
          </cell>
          <cell r="N291" t="str">
            <v/>
          </cell>
          <cell r="O291" t="str">
            <v>Per Lamp</v>
          </cell>
          <cell r="P291">
            <v>0.5</v>
          </cell>
          <cell r="Q291">
            <v>12.695005714285713</v>
          </cell>
          <cell r="R291">
            <v>5.289585714285713</v>
          </cell>
          <cell r="S291">
            <v>7.4054200000000003</v>
          </cell>
          <cell r="T291">
            <v>0.58333333333333337</v>
          </cell>
          <cell r="U291">
            <v>10</v>
          </cell>
          <cell r="V291">
            <v>7.4054200000000003</v>
          </cell>
          <cell r="W291">
            <v>6.5138999210350454E-4</v>
          </cell>
          <cell r="X291">
            <v>6.839192907050893E-4</v>
          </cell>
          <cell r="Y291">
            <v>8.7961248937062919E-5</v>
          </cell>
          <cell r="Z291">
            <v>9.2353882791940123E-5</v>
          </cell>
        </row>
        <row r="292">
          <cell r="A292" t="str">
            <v>ET435</v>
          </cell>
          <cell r="B292" t="str">
            <v>XXXXXXXX</v>
          </cell>
          <cell r="C292" t="str">
            <v>Yes</v>
          </cell>
          <cell r="D292" t="str">
            <v>Equipment</v>
          </cell>
          <cell r="E292" t="str">
            <v>LED Specialty Lamps-5W Chandelier</v>
          </cell>
          <cell r="F292" t="str">
            <v>5 W Chandelier LED</v>
          </cell>
          <cell r="G292">
            <v>0</v>
          </cell>
          <cell r="H292" t="str">
            <v>Residential</v>
          </cell>
          <cell r="I292" t="str">
            <v>Turnover</v>
          </cell>
          <cell r="J292" t="str">
            <v>Multi-Family</v>
          </cell>
          <cell r="K292" t="str">
            <v>FL Zone 2</v>
          </cell>
          <cell r="L292" t="str">
            <v>Lighting</v>
          </cell>
          <cell r="M292" t="str">
            <v>Interior specialty</v>
          </cell>
          <cell r="N292" t="str">
            <v/>
          </cell>
          <cell r="O292" t="str">
            <v>Per Lamp</v>
          </cell>
          <cell r="P292">
            <v>0.5</v>
          </cell>
          <cell r="Q292">
            <v>12.695005714285713</v>
          </cell>
          <cell r="R292">
            <v>5.289585714285713</v>
          </cell>
          <cell r="S292">
            <v>7.4054200000000003</v>
          </cell>
          <cell r="T292">
            <v>0.58333333333333337</v>
          </cell>
          <cell r="U292">
            <v>10</v>
          </cell>
          <cell r="V292">
            <v>7.4054200000000003</v>
          </cell>
          <cell r="W292">
            <v>6.5138999210350454E-4</v>
          </cell>
          <cell r="X292">
            <v>6.839192907050893E-4</v>
          </cell>
          <cell r="Y292">
            <v>8.7961248937062919E-5</v>
          </cell>
          <cell r="Z292">
            <v>9.2353882791940123E-5</v>
          </cell>
        </row>
        <row r="293">
          <cell r="A293" t="str">
            <v>ET436</v>
          </cell>
          <cell r="B293" t="str">
            <v>XXXXXXXX</v>
          </cell>
          <cell r="C293" t="str">
            <v>Yes</v>
          </cell>
          <cell r="D293" t="str">
            <v>Equipment</v>
          </cell>
          <cell r="E293" t="str">
            <v>LED Specialty Lamps-5W Chandelier</v>
          </cell>
          <cell r="F293" t="str">
            <v>5 W Chandelier LED</v>
          </cell>
          <cell r="G293">
            <v>0</v>
          </cell>
          <cell r="H293" t="str">
            <v>Residential</v>
          </cell>
          <cell r="I293" t="str">
            <v>Turnover</v>
          </cell>
          <cell r="J293" t="str">
            <v>Manufactured Home</v>
          </cell>
          <cell r="K293" t="str">
            <v>FL Zone 2</v>
          </cell>
          <cell r="L293" t="str">
            <v>Lighting</v>
          </cell>
          <cell r="M293" t="str">
            <v>Interior specialty</v>
          </cell>
          <cell r="N293" t="str">
            <v/>
          </cell>
          <cell r="O293" t="str">
            <v>Per Lamp</v>
          </cell>
          <cell r="P293">
            <v>0.5</v>
          </cell>
          <cell r="Q293">
            <v>12.695005714285713</v>
          </cell>
          <cell r="R293">
            <v>5.289585714285713</v>
          </cell>
          <cell r="S293">
            <v>7.4054200000000003</v>
          </cell>
          <cell r="T293">
            <v>0.58333333333333337</v>
          </cell>
          <cell r="U293">
            <v>10</v>
          </cell>
          <cell r="V293">
            <v>7.4054200000000003</v>
          </cell>
          <cell r="W293">
            <v>6.5138999210350454E-4</v>
          </cell>
          <cell r="X293">
            <v>6.839192907050893E-4</v>
          </cell>
          <cell r="Y293">
            <v>8.7961248937062919E-5</v>
          </cell>
          <cell r="Z293">
            <v>9.2353882791940123E-5</v>
          </cell>
        </row>
        <row r="294">
          <cell r="A294" t="str">
            <v>EN440</v>
          </cell>
          <cell r="B294" t="str">
            <v>XXXXXXXX</v>
          </cell>
          <cell r="C294" t="str">
            <v>Yes</v>
          </cell>
          <cell r="D294" t="str">
            <v>Equipment</v>
          </cell>
          <cell r="E294" t="str">
            <v>LED Specialty Lamps-5W Chandelier</v>
          </cell>
          <cell r="F294" t="str">
            <v>5 W Chandelier LED</v>
          </cell>
          <cell r="G294">
            <v>0</v>
          </cell>
          <cell r="H294" t="str">
            <v>Residential</v>
          </cell>
          <cell r="I294" t="str">
            <v>New</v>
          </cell>
          <cell r="J294" t="str">
            <v>Single Family</v>
          </cell>
          <cell r="K294" t="str">
            <v>FL Zone 2</v>
          </cell>
          <cell r="L294" t="str">
            <v>Lighting</v>
          </cell>
          <cell r="M294" t="str">
            <v>Interior specialty</v>
          </cell>
          <cell r="N294" t="str">
            <v/>
          </cell>
          <cell r="O294" t="str">
            <v>Per Lamp</v>
          </cell>
          <cell r="P294">
            <v>0.5</v>
          </cell>
          <cell r="Q294">
            <v>12.695005714285713</v>
          </cell>
          <cell r="R294">
            <v>5.289585714285713</v>
          </cell>
          <cell r="S294">
            <v>7.4054200000000003</v>
          </cell>
          <cell r="T294">
            <v>0.58333333333333337</v>
          </cell>
          <cell r="U294">
            <v>10</v>
          </cell>
          <cell r="V294">
            <v>7.4054200000000003</v>
          </cell>
          <cell r="W294">
            <v>6.5138999210350454E-4</v>
          </cell>
          <cell r="X294">
            <v>6.839192907050893E-4</v>
          </cell>
          <cell r="Y294">
            <v>8.7961248937062919E-5</v>
          </cell>
          <cell r="Z294">
            <v>9.2353882791940123E-5</v>
          </cell>
        </row>
        <row r="295">
          <cell r="A295" t="str">
            <v>EN441</v>
          </cell>
          <cell r="B295" t="str">
            <v>XXXXXXXX</v>
          </cell>
          <cell r="C295" t="str">
            <v>Yes</v>
          </cell>
          <cell r="D295" t="str">
            <v>Equipment</v>
          </cell>
          <cell r="E295" t="str">
            <v>LED Specialty Lamps-5W Chandelier</v>
          </cell>
          <cell r="F295" t="str">
            <v>5 W Chandelier LED</v>
          </cell>
          <cell r="G295">
            <v>0</v>
          </cell>
          <cell r="H295" t="str">
            <v>Residential</v>
          </cell>
          <cell r="I295" t="str">
            <v>New</v>
          </cell>
          <cell r="J295" t="str">
            <v>Multi-Family</v>
          </cell>
          <cell r="K295" t="str">
            <v>FL Zone 2</v>
          </cell>
          <cell r="L295" t="str">
            <v>Lighting</v>
          </cell>
          <cell r="M295" t="str">
            <v>Interior specialty</v>
          </cell>
          <cell r="N295" t="str">
            <v/>
          </cell>
          <cell r="O295" t="str">
            <v>Per Lamp</v>
          </cell>
          <cell r="P295">
            <v>0.5</v>
          </cell>
          <cell r="Q295">
            <v>12.695005714285713</v>
          </cell>
          <cell r="R295">
            <v>5.289585714285713</v>
          </cell>
          <cell r="S295">
            <v>7.4054200000000003</v>
          </cell>
          <cell r="T295">
            <v>0.58333333333333337</v>
          </cell>
          <cell r="U295">
            <v>10</v>
          </cell>
          <cell r="V295">
            <v>7.4054200000000003</v>
          </cell>
          <cell r="W295">
            <v>6.5138999210350454E-4</v>
          </cell>
          <cell r="X295">
            <v>6.839192907050893E-4</v>
          </cell>
          <cell r="Y295">
            <v>8.7961248937062919E-5</v>
          </cell>
          <cell r="Z295">
            <v>9.2353882791940123E-5</v>
          </cell>
        </row>
        <row r="296">
          <cell r="A296" t="str">
            <v>EN442</v>
          </cell>
          <cell r="B296" t="str">
            <v>XXXXXXXX</v>
          </cell>
          <cell r="C296" t="str">
            <v>Yes</v>
          </cell>
          <cell r="D296" t="str">
            <v>Equipment</v>
          </cell>
          <cell r="E296" t="str">
            <v>LED Specialty Lamps-5W Chandelier</v>
          </cell>
          <cell r="F296" t="str">
            <v>5 W Chandelier LED</v>
          </cell>
          <cell r="G296">
            <v>0</v>
          </cell>
          <cell r="H296" t="str">
            <v>Residential</v>
          </cell>
          <cell r="I296" t="str">
            <v>New</v>
          </cell>
          <cell r="J296" t="str">
            <v>Manufactured Home</v>
          </cell>
          <cell r="K296" t="str">
            <v>FL Zone 2</v>
          </cell>
          <cell r="L296" t="str">
            <v>Lighting</v>
          </cell>
          <cell r="M296" t="str">
            <v>Interior specialty</v>
          </cell>
          <cell r="N296" t="str">
            <v/>
          </cell>
          <cell r="O296" t="str">
            <v>Per Lamp</v>
          </cell>
          <cell r="P296">
            <v>0.5</v>
          </cell>
          <cell r="Q296">
            <v>12.695005714285713</v>
          </cell>
          <cell r="R296">
            <v>5.289585714285713</v>
          </cell>
          <cell r="S296">
            <v>7.4054200000000003</v>
          </cell>
          <cell r="T296">
            <v>0.58333333333333337</v>
          </cell>
          <cell r="U296">
            <v>10</v>
          </cell>
          <cell r="V296">
            <v>7.4054200000000003</v>
          </cell>
          <cell r="W296">
            <v>6.5138999210350454E-4</v>
          </cell>
          <cell r="X296">
            <v>6.839192907050893E-4</v>
          </cell>
          <cell r="Y296">
            <v>8.7961248937062919E-5</v>
          </cell>
          <cell r="Z296">
            <v>9.2353882791940123E-5</v>
          </cell>
        </row>
        <row r="297">
          <cell r="A297" t="str">
            <v>ET443</v>
          </cell>
          <cell r="B297" t="str">
            <v>XXXXXXXX</v>
          </cell>
          <cell r="C297" t="str">
            <v>Yes</v>
          </cell>
          <cell r="D297" t="str">
            <v>Equipment</v>
          </cell>
          <cell r="E297" t="str">
            <v>Linear LED</v>
          </cell>
          <cell r="F297" t="str">
            <v>Linear LED</v>
          </cell>
          <cell r="G297" t="str">
            <v>T8</v>
          </cell>
          <cell r="H297" t="str">
            <v>Residential</v>
          </cell>
          <cell r="I297" t="str">
            <v>Turnover</v>
          </cell>
          <cell r="J297" t="str">
            <v>Single Family</v>
          </cell>
          <cell r="K297" t="str">
            <v>FL Zone 2</v>
          </cell>
          <cell r="L297" t="str">
            <v>Lighting</v>
          </cell>
          <cell r="M297" t="str">
            <v>Interior fluorescent</v>
          </cell>
          <cell r="N297" t="str">
            <v/>
          </cell>
          <cell r="O297" t="str">
            <v>Per Lamp</v>
          </cell>
          <cell r="P297">
            <v>0.79</v>
          </cell>
          <cell r="Q297">
            <v>33.853348570000001</v>
          </cell>
          <cell r="R297">
            <v>19.042508570625003</v>
          </cell>
          <cell r="S297">
            <v>14.810839999375</v>
          </cell>
          <cell r="T297">
            <v>0.4375</v>
          </cell>
          <cell r="U297">
            <v>15</v>
          </cell>
          <cell r="V297">
            <v>14.810839999375</v>
          </cell>
          <cell r="W297">
            <v>0</v>
          </cell>
          <cell r="X297">
            <v>8.6271265317290222E-10</v>
          </cell>
          <cell r="Y297">
            <v>0</v>
          </cell>
          <cell r="Z297">
            <v>5.8248732226484634E-11</v>
          </cell>
        </row>
        <row r="298">
          <cell r="A298" t="str">
            <v>ET444</v>
          </cell>
          <cell r="B298" t="str">
            <v>XXXXXXXX</v>
          </cell>
          <cell r="C298" t="str">
            <v>Yes</v>
          </cell>
          <cell r="D298" t="str">
            <v>Equipment</v>
          </cell>
          <cell r="E298" t="str">
            <v>Linear LED</v>
          </cell>
          <cell r="F298" t="str">
            <v>Linear LED</v>
          </cell>
          <cell r="G298" t="str">
            <v>T8</v>
          </cell>
          <cell r="H298" t="str">
            <v>Residential</v>
          </cell>
          <cell r="I298" t="str">
            <v>Turnover</v>
          </cell>
          <cell r="J298" t="str">
            <v>Multi-Family</v>
          </cell>
          <cell r="K298" t="str">
            <v>FL Zone 2</v>
          </cell>
          <cell r="L298" t="str">
            <v>Lighting</v>
          </cell>
          <cell r="M298" t="str">
            <v>Interior fluorescent</v>
          </cell>
          <cell r="N298" t="str">
            <v/>
          </cell>
          <cell r="O298" t="str">
            <v>Per Lamp</v>
          </cell>
          <cell r="P298">
            <v>0.79</v>
          </cell>
          <cell r="Q298">
            <v>33.853348570000001</v>
          </cell>
          <cell r="R298">
            <v>19.042508570625003</v>
          </cell>
          <cell r="S298">
            <v>14.810839999375</v>
          </cell>
          <cell r="T298">
            <v>0.4375</v>
          </cell>
          <cell r="U298">
            <v>15</v>
          </cell>
          <cell r="V298">
            <v>14.810839999375</v>
          </cell>
          <cell r="W298">
            <v>0</v>
          </cell>
          <cell r="X298">
            <v>8.6271265317290222E-10</v>
          </cell>
          <cell r="Y298">
            <v>0</v>
          </cell>
          <cell r="Z298">
            <v>5.8248732226484634E-11</v>
          </cell>
        </row>
        <row r="299">
          <cell r="A299" t="str">
            <v>ET445</v>
          </cell>
          <cell r="B299" t="str">
            <v>XXXXXXXX</v>
          </cell>
          <cell r="C299" t="str">
            <v>Yes</v>
          </cell>
          <cell r="D299" t="str">
            <v>Equipment</v>
          </cell>
          <cell r="E299" t="str">
            <v>Linear LED</v>
          </cell>
          <cell r="F299" t="str">
            <v>Linear LED</v>
          </cell>
          <cell r="G299" t="str">
            <v>T8</v>
          </cell>
          <cell r="H299" t="str">
            <v>Residential</v>
          </cell>
          <cell r="I299" t="str">
            <v>Turnover</v>
          </cell>
          <cell r="J299" t="str">
            <v>Manufactured Home</v>
          </cell>
          <cell r="K299" t="str">
            <v>FL Zone 2</v>
          </cell>
          <cell r="L299" t="str">
            <v>Lighting</v>
          </cell>
          <cell r="M299" t="str">
            <v>Interior fluorescent</v>
          </cell>
          <cell r="N299" t="str">
            <v/>
          </cell>
          <cell r="O299" t="str">
            <v>Per Lamp</v>
          </cell>
          <cell r="P299">
            <v>0.79</v>
          </cell>
          <cell r="Q299">
            <v>33.853348570000001</v>
          </cell>
          <cell r="R299">
            <v>19.042508570625003</v>
          </cell>
          <cell r="S299">
            <v>14.810839999375</v>
          </cell>
          <cell r="T299">
            <v>0.4375</v>
          </cell>
          <cell r="U299">
            <v>15</v>
          </cell>
          <cell r="V299">
            <v>14.810839999375</v>
          </cell>
          <cell r="W299">
            <v>0</v>
          </cell>
          <cell r="X299">
            <v>8.6271265317290222E-10</v>
          </cell>
          <cell r="Y299">
            <v>0</v>
          </cell>
          <cell r="Z299">
            <v>5.8248732226484634E-11</v>
          </cell>
        </row>
        <row r="300">
          <cell r="A300" t="str">
            <v>EN449</v>
          </cell>
          <cell r="B300" t="str">
            <v>XXXXXXXX</v>
          </cell>
          <cell r="C300" t="str">
            <v>Yes</v>
          </cell>
          <cell r="D300" t="str">
            <v>Equipment</v>
          </cell>
          <cell r="E300" t="str">
            <v>Linear LED</v>
          </cell>
          <cell r="F300" t="str">
            <v>Linear LED</v>
          </cell>
          <cell r="G300" t="str">
            <v>T8</v>
          </cell>
          <cell r="H300" t="str">
            <v>Residential</v>
          </cell>
          <cell r="I300" t="str">
            <v>New</v>
          </cell>
          <cell r="J300" t="str">
            <v>Single Family</v>
          </cell>
          <cell r="K300" t="str">
            <v>FL Zone 2</v>
          </cell>
          <cell r="L300" t="str">
            <v>Lighting</v>
          </cell>
          <cell r="M300" t="str">
            <v>Interior fluorescent</v>
          </cell>
          <cell r="N300" t="str">
            <v/>
          </cell>
          <cell r="O300" t="str">
            <v>Per Lamp</v>
          </cell>
          <cell r="P300">
            <v>0.79</v>
          </cell>
          <cell r="Q300">
            <v>33.853348570000001</v>
          </cell>
          <cell r="R300">
            <v>19.042508570625003</v>
          </cell>
          <cell r="S300">
            <v>14.810839999375</v>
          </cell>
          <cell r="T300">
            <v>0.4375</v>
          </cell>
          <cell r="U300">
            <v>15</v>
          </cell>
          <cell r="V300">
            <v>14.810839999375</v>
          </cell>
          <cell r="W300">
            <v>0</v>
          </cell>
          <cell r="X300">
            <v>8.6271265317290222E-10</v>
          </cell>
          <cell r="Y300">
            <v>0</v>
          </cell>
          <cell r="Z300">
            <v>5.8248732226484634E-11</v>
          </cell>
        </row>
        <row r="301">
          <cell r="A301" t="str">
            <v>EN450</v>
          </cell>
          <cell r="B301" t="str">
            <v>XXXXXXXX</v>
          </cell>
          <cell r="C301" t="str">
            <v>Yes</v>
          </cell>
          <cell r="D301" t="str">
            <v>Equipment</v>
          </cell>
          <cell r="E301" t="str">
            <v>Linear LED</v>
          </cell>
          <cell r="F301" t="str">
            <v>Linear LED</v>
          </cell>
          <cell r="G301" t="str">
            <v>T8</v>
          </cell>
          <cell r="H301" t="str">
            <v>Residential</v>
          </cell>
          <cell r="I301" t="str">
            <v>New</v>
          </cell>
          <cell r="J301" t="str">
            <v>Multi-Family</v>
          </cell>
          <cell r="K301" t="str">
            <v>FL Zone 2</v>
          </cell>
          <cell r="L301" t="str">
            <v>Lighting</v>
          </cell>
          <cell r="M301" t="str">
            <v>Interior fluorescent</v>
          </cell>
          <cell r="N301" t="str">
            <v/>
          </cell>
          <cell r="O301" t="str">
            <v>Per Lamp</v>
          </cell>
          <cell r="P301">
            <v>0.79</v>
          </cell>
          <cell r="Q301">
            <v>33.853348570000001</v>
          </cell>
          <cell r="R301">
            <v>19.042508570625003</v>
          </cell>
          <cell r="S301">
            <v>14.810839999375</v>
          </cell>
          <cell r="T301">
            <v>0.4375</v>
          </cell>
          <cell r="U301">
            <v>15</v>
          </cell>
          <cell r="V301">
            <v>14.810839999375</v>
          </cell>
          <cell r="W301">
            <v>0</v>
          </cell>
          <cell r="X301">
            <v>8.6271265317290222E-10</v>
          </cell>
          <cell r="Y301">
            <v>0</v>
          </cell>
          <cell r="Z301">
            <v>5.8248732226484634E-11</v>
          </cell>
        </row>
        <row r="302">
          <cell r="A302" t="str">
            <v>EN451</v>
          </cell>
          <cell r="B302" t="str">
            <v>XXXXXXXX</v>
          </cell>
          <cell r="C302" t="str">
            <v>Yes</v>
          </cell>
          <cell r="D302" t="str">
            <v>Equipment</v>
          </cell>
          <cell r="E302" t="str">
            <v>Linear LED</v>
          </cell>
          <cell r="F302" t="str">
            <v>Linear LED</v>
          </cell>
          <cell r="G302" t="str">
            <v>T8</v>
          </cell>
          <cell r="H302" t="str">
            <v>Residential</v>
          </cell>
          <cell r="I302" t="str">
            <v>New</v>
          </cell>
          <cell r="J302" t="str">
            <v>Manufactured Home</v>
          </cell>
          <cell r="K302" t="str">
            <v>FL Zone 2</v>
          </cell>
          <cell r="L302" t="str">
            <v>Lighting</v>
          </cell>
          <cell r="M302" t="str">
            <v>Interior fluorescent</v>
          </cell>
          <cell r="N302" t="str">
            <v/>
          </cell>
          <cell r="O302" t="str">
            <v>Per Lamp</v>
          </cell>
          <cell r="P302">
            <v>0.79</v>
          </cell>
          <cell r="Q302">
            <v>33.853348570000001</v>
          </cell>
          <cell r="R302">
            <v>19.042508570625003</v>
          </cell>
          <cell r="S302">
            <v>14.810839999375</v>
          </cell>
          <cell r="T302">
            <v>0.4375</v>
          </cell>
          <cell r="U302">
            <v>15</v>
          </cell>
          <cell r="V302">
            <v>14.810839999375</v>
          </cell>
          <cell r="W302">
            <v>0</v>
          </cell>
          <cell r="X302">
            <v>8.6271265317290222E-10</v>
          </cell>
          <cell r="Y302">
            <v>0</v>
          </cell>
          <cell r="Z302">
            <v>5.8248732226484634E-11</v>
          </cell>
        </row>
        <row r="303">
          <cell r="A303" t="str">
            <v>ET452</v>
          </cell>
          <cell r="B303" t="str">
            <v>XXXXXXXX</v>
          </cell>
          <cell r="C303" t="str">
            <v>Yes</v>
          </cell>
          <cell r="D303" t="str">
            <v>Equipment</v>
          </cell>
          <cell r="E303" t="str">
            <v>Low Wattage T8 Fixture</v>
          </cell>
          <cell r="F303" t="str">
            <v>Low Wattage (28w) T8 Fixture</v>
          </cell>
          <cell r="G303" t="str">
            <v>T8</v>
          </cell>
          <cell r="H303" t="str">
            <v>Residential</v>
          </cell>
          <cell r="I303" t="str">
            <v>Turnover</v>
          </cell>
          <cell r="J303" t="str">
            <v>Single Family</v>
          </cell>
          <cell r="K303" t="str">
            <v>FL Zone 2</v>
          </cell>
          <cell r="L303" t="str">
            <v>Lighting</v>
          </cell>
          <cell r="M303" t="str">
            <v>Interior fluorescent</v>
          </cell>
          <cell r="N303" t="str">
            <v/>
          </cell>
          <cell r="O303" t="str">
            <v>Per Lamp</v>
          </cell>
          <cell r="P303">
            <v>0</v>
          </cell>
          <cell r="Q303">
            <v>33.853348571428569</v>
          </cell>
          <cell r="R303">
            <v>27.505845714285716</v>
          </cell>
          <cell r="S303">
            <v>6.3475028571428531</v>
          </cell>
          <cell r="T303">
            <v>0.18749999999999989</v>
          </cell>
          <cell r="U303">
            <v>15</v>
          </cell>
          <cell r="V303">
            <v>6.3475028571428531</v>
          </cell>
          <cell r="W303">
            <v>0</v>
          </cell>
          <cell r="X303">
            <v>1.1910320513615538E-9</v>
          </cell>
          <cell r="Y303">
            <v>0</v>
          </cell>
          <cell r="Z303">
            <v>1.876378913356902E-10</v>
          </cell>
        </row>
        <row r="304">
          <cell r="A304" t="str">
            <v>ET453</v>
          </cell>
          <cell r="B304" t="str">
            <v>XXXXXXXX</v>
          </cell>
          <cell r="C304" t="str">
            <v>Yes</v>
          </cell>
          <cell r="D304" t="str">
            <v>Equipment</v>
          </cell>
          <cell r="E304" t="str">
            <v>Low Wattage T8 Fixture</v>
          </cell>
          <cell r="F304" t="str">
            <v>Low Wattage (28w) T8 Fixture</v>
          </cell>
          <cell r="G304" t="str">
            <v>T8</v>
          </cell>
          <cell r="H304" t="str">
            <v>Residential</v>
          </cell>
          <cell r="I304" t="str">
            <v>Turnover</v>
          </cell>
          <cell r="J304" t="str">
            <v>Multi-Family</v>
          </cell>
          <cell r="K304" t="str">
            <v>FL Zone 2</v>
          </cell>
          <cell r="L304" t="str">
            <v>Lighting</v>
          </cell>
          <cell r="M304" t="str">
            <v>Interior fluorescent</v>
          </cell>
          <cell r="N304" t="str">
            <v/>
          </cell>
          <cell r="O304" t="str">
            <v>Per Lamp</v>
          </cell>
          <cell r="P304">
            <v>0</v>
          </cell>
          <cell r="Q304">
            <v>33.853348571428569</v>
          </cell>
          <cell r="R304">
            <v>27.505845714285716</v>
          </cell>
          <cell r="S304">
            <v>6.3475028571428531</v>
          </cell>
          <cell r="T304">
            <v>0.18749999999999989</v>
          </cell>
          <cell r="U304">
            <v>15</v>
          </cell>
          <cell r="V304">
            <v>6.3475028571428531</v>
          </cell>
          <cell r="W304">
            <v>0</v>
          </cell>
          <cell r="X304">
            <v>1.1910320513615538E-9</v>
          </cell>
          <cell r="Y304">
            <v>0</v>
          </cell>
          <cell r="Z304">
            <v>1.876378913356902E-10</v>
          </cell>
        </row>
        <row r="305">
          <cell r="A305" t="str">
            <v>ET454</v>
          </cell>
          <cell r="B305" t="str">
            <v>XXXXXXXX</v>
          </cell>
          <cell r="C305" t="str">
            <v>Yes</v>
          </cell>
          <cell r="D305" t="str">
            <v>Equipment</v>
          </cell>
          <cell r="E305" t="str">
            <v>Low Wattage T8 Fixture</v>
          </cell>
          <cell r="F305" t="str">
            <v>Low Wattage (28w) T8 Fixture</v>
          </cell>
          <cell r="G305" t="str">
            <v>T8</v>
          </cell>
          <cell r="H305" t="str">
            <v>Residential</v>
          </cell>
          <cell r="I305" t="str">
            <v>Turnover</v>
          </cell>
          <cell r="J305" t="str">
            <v>Manufactured Home</v>
          </cell>
          <cell r="K305" t="str">
            <v>FL Zone 2</v>
          </cell>
          <cell r="L305" t="str">
            <v>Lighting</v>
          </cell>
          <cell r="M305" t="str">
            <v>Interior fluorescent</v>
          </cell>
          <cell r="N305" t="str">
            <v/>
          </cell>
          <cell r="O305" t="str">
            <v>Per Lamp</v>
          </cell>
          <cell r="P305">
            <v>0</v>
          </cell>
          <cell r="Q305">
            <v>33.853348571428569</v>
          </cell>
          <cell r="R305">
            <v>27.505845714285716</v>
          </cell>
          <cell r="S305">
            <v>6.3475028571428531</v>
          </cell>
          <cell r="T305">
            <v>0.18749999999999989</v>
          </cell>
          <cell r="U305">
            <v>15</v>
          </cell>
          <cell r="V305">
            <v>6.3475028571428531</v>
          </cell>
          <cell r="W305">
            <v>0</v>
          </cell>
          <cell r="X305">
            <v>1.1910320513615538E-9</v>
          </cell>
          <cell r="Y305">
            <v>0</v>
          </cell>
          <cell r="Z305">
            <v>1.876378913356902E-10</v>
          </cell>
        </row>
        <row r="306">
          <cell r="A306" t="str">
            <v>EN458</v>
          </cell>
          <cell r="B306" t="str">
            <v>XXXXXXXX</v>
          </cell>
          <cell r="C306" t="str">
            <v>Yes</v>
          </cell>
          <cell r="D306" t="str">
            <v>Equipment</v>
          </cell>
          <cell r="E306" t="str">
            <v>Low Wattage T8 Fixture</v>
          </cell>
          <cell r="F306" t="str">
            <v>Low Wattage (28w) T8 Fixture</v>
          </cell>
          <cell r="G306" t="str">
            <v>T8</v>
          </cell>
          <cell r="H306" t="str">
            <v>Residential</v>
          </cell>
          <cell r="I306" t="str">
            <v>New</v>
          </cell>
          <cell r="J306" t="str">
            <v>Single Family</v>
          </cell>
          <cell r="K306" t="str">
            <v>FL Zone 2</v>
          </cell>
          <cell r="L306" t="str">
            <v>Lighting</v>
          </cell>
          <cell r="M306" t="str">
            <v>Interior fluorescent</v>
          </cell>
          <cell r="N306" t="str">
            <v/>
          </cell>
          <cell r="O306" t="str">
            <v>Per Lamp</v>
          </cell>
          <cell r="P306">
            <v>0</v>
          </cell>
          <cell r="Q306">
            <v>33.853348571428569</v>
          </cell>
          <cell r="R306">
            <v>27.505845714285716</v>
          </cell>
          <cell r="S306">
            <v>6.3475028571428531</v>
          </cell>
          <cell r="T306">
            <v>0.18749999999999989</v>
          </cell>
          <cell r="U306">
            <v>15</v>
          </cell>
          <cell r="V306">
            <v>6.3475028571428531</v>
          </cell>
          <cell r="W306">
            <v>0</v>
          </cell>
          <cell r="X306">
            <v>1.1910320513615538E-9</v>
          </cell>
          <cell r="Y306">
            <v>0</v>
          </cell>
          <cell r="Z306">
            <v>1.876378913356902E-10</v>
          </cell>
        </row>
        <row r="307">
          <cell r="A307" t="str">
            <v>EN459</v>
          </cell>
          <cell r="B307" t="str">
            <v>XXXXXXXX</v>
          </cell>
          <cell r="C307" t="str">
            <v>Yes</v>
          </cell>
          <cell r="D307" t="str">
            <v>Equipment</v>
          </cell>
          <cell r="E307" t="str">
            <v>Low Wattage T8 Fixture</v>
          </cell>
          <cell r="F307" t="str">
            <v>Low Wattage (28w) T8 Fixture</v>
          </cell>
          <cell r="G307" t="str">
            <v>T8</v>
          </cell>
          <cell r="H307" t="str">
            <v>Residential</v>
          </cell>
          <cell r="I307" t="str">
            <v>New</v>
          </cell>
          <cell r="J307" t="str">
            <v>Multi-Family</v>
          </cell>
          <cell r="K307" t="str">
            <v>FL Zone 2</v>
          </cell>
          <cell r="L307" t="str">
            <v>Lighting</v>
          </cell>
          <cell r="M307" t="str">
            <v>Interior fluorescent</v>
          </cell>
          <cell r="N307" t="str">
            <v/>
          </cell>
          <cell r="O307" t="str">
            <v>Per Lamp</v>
          </cell>
          <cell r="P307">
            <v>0</v>
          </cell>
          <cell r="Q307">
            <v>33.853348571428569</v>
          </cell>
          <cell r="R307">
            <v>27.505845714285716</v>
          </cell>
          <cell r="S307">
            <v>6.3475028571428531</v>
          </cell>
          <cell r="T307">
            <v>0.18749999999999989</v>
          </cell>
          <cell r="U307">
            <v>15</v>
          </cell>
          <cell r="V307">
            <v>6.3475028571428531</v>
          </cell>
          <cell r="W307">
            <v>0</v>
          </cell>
          <cell r="X307">
            <v>1.1910320513615538E-9</v>
          </cell>
          <cell r="Y307">
            <v>0</v>
          </cell>
          <cell r="Z307">
            <v>1.876378913356902E-10</v>
          </cell>
        </row>
        <row r="308">
          <cell r="A308" t="str">
            <v>EN460</v>
          </cell>
          <cell r="B308" t="str">
            <v>XXXXXXXX</v>
          </cell>
          <cell r="C308" t="str">
            <v>Yes</v>
          </cell>
          <cell r="D308" t="str">
            <v>Equipment</v>
          </cell>
          <cell r="E308" t="str">
            <v>Low Wattage T8 Fixture</v>
          </cell>
          <cell r="F308" t="str">
            <v>Low Wattage (28w) T8 Fixture</v>
          </cell>
          <cell r="G308" t="str">
            <v>T8</v>
          </cell>
          <cell r="H308" t="str">
            <v>Residential</v>
          </cell>
          <cell r="I308" t="str">
            <v>New</v>
          </cell>
          <cell r="J308" t="str">
            <v>Manufactured Home</v>
          </cell>
          <cell r="K308" t="str">
            <v>FL Zone 2</v>
          </cell>
          <cell r="L308" t="str">
            <v>Lighting</v>
          </cell>
          <cell r="M308" t="str">
            <v>Interior fluorescent</v>
          </cell>
          <cell r="N308" t="str">
            <v/>
          </cell>
          <cell r="O308" t="str">
            <v>Per Lamp</v>
          </cell>
          <cell r="P308">
            <v>0</v>
          </cell>
          <cell r="Q308">
            <v>33.853348571428569</v>
          </cell>
          <cell r="R308">
            <v>27.505845714285716</v>
          </cell>
          <cell r="S308">
            <v>6.3475028571428531</v>
          </cell>
          <cell r="T308">
            <v>0.18749999999999989</v>
          </cell>
          <cell r="U308">
            <v>15</v>
          </cell>
          <cell r="V308">
            <v>6.3475028571428531</v>
          </cell>
          <cell r="W308">
            <v>0</v>
          </cell>
          <cell r="X308">
            <v>1.1910320513615538E-9</v>
          </cell>
          <cell r="Y308">
            <v>0</v>
          </cell>
          <cell r="Z308">
            <v>1.876378913356902E-10</v>
          </cell>
        </row>
        <row r="309">
          <cell r="A309" t="str">
            <v>ET461</v>
          </cell>
          <cell r="B309" t="str">
            <v>XXXXXXXX</v>
          </cell>
          <cell r="C309" t="str">
            <v>Yes</v>
          </cell>
          <cell r="D309" t="str">
            <v>Equipment</v>
          </cell>
          <cell r="E309" t="str">
            <v>Energy Star Bathroom Ventilating Fan</v>
          </cell>
          <cell r="F309" t="str">
            <v>Bathroom Exhaust Fan (Efficiency of 8.3 CFM/Watt), Continuous operation in accordance with recommended ventilation rate indicated by ASHRAE 62.2101</v>
          </cell>
          <cell r="G309" t="str">
            <v>Bathroom Exhaust Fan (Efficiency of 3.1 CFM/Watt), Continuous operation in accordance with recommended ventilation rate indicated by ASHRAE 62.2101</v>
          </cell>
          <cell r="H309" t="str">
            <v>Residential</v>
          </cell>
          <cell r="I309" t="str">
            <v>Turnover</v>
          </cell>
          <cell r="J309" t="str">
            <v>Single Family</v>
          </cell>
          <cell r="K309" t="str">
            <v>FL Zone 2</v>
          </cell>
          <cell r="L309" t="str">
            <v>Miscellaneous</v>
          </cell>
          <cell r="M309" t="str">
            <v>Fan</v>
          </cell>
          <cell r="N309" t="str">
            <v/>
          </cell>
          <cell r="O309" t="str">
            <v>Per Fan</v>
          </cell>
          <cell r="P309">
            <v>0.43200000000000005</v>
          </cell>
          <cell r="Q309">
            <v>9.4274193548387082</v>
          </cell>
          <cell r="R309">
            <v>3.5210843373493983</v>
          </cell>
          <cell r="S309">
            <v>5.9063350174893099</v>
          </cell>
          <cell r="T309">
            <v>0.62650602409638545</v>
          </cell>
          <cell r="U309">
            <v>10</v>
          </cell>
          <cell r="V309">
            <v>5.9063350174893099</v>
          </cell>
          <cell r="W309">
            <v>2.0674652727180749E-4</v>
          </cell>
          <cell r="X309">
            <v>8.2698610908722996E-4</v>
          </cell>
          <cell r="Y309">
            <v>3.5004199162358418E-5</v>
          </cell>
          <cell r="Z309">
            <v>1.4001679664943367E-4</v>
          </cell>
        </row>
        <row r="310">
          <cell r="A310" t="str">
            <v>ET462</v>
          </cell>
          <cell r="B310" t="str">
            <v>XXXXXXXX</v>
          </cell>
          <cell r="C310" t="str">
            <v>Yes</v>
          </cell>
          <cell r="D310" t="str">
            <v>Equipment</v>
          </cell>
          <cell r="E310" t="str">
            <v>Energy Star Bathroom Ventilating Fan</v>
          </cell>
          <cell r="F310" t="str">
            <v>Bathroom Exhaust Fan (Efficiency of 8.3 CFM/Watt), Continuous operation in accordance with recommended ventilation rate indicated by ASHRAE 62.2101</v>
          </cell>
          <cell r="G310" t="str">
            <v>Bathroom Exhaust Fan (Efficiency of 3.1 CFM/Watt), Continuous operation in accordance with recommended ventilation rate indicated by ASHRAE 62.2101</v>
          </cell>
          <cell r="H310" t="str">
            <v>Residential</v>
          </cell>
          <cell r="I310" t="str">
            <v>Turnover</v>
          </cell>
          <cell r="J310" t="str">
            <v>Multi-Family</v>
          </cell>
          <cell r="K310" t="str">
            <v>FL Zone 2</v>
          </cell>
          <cell r="L310" t="str">
            <v>Miscellaneous</v>
          </cell>
          <cell r="M310" t="str">
            <v>Fan</v>
          </cell>
          <cell r="N310" t="str">
            <v/>
          </cell>
          <cell r="O310" t="str">
            <v>Per Fan</v>
          </cell>
          <cell r="P310">
            <v>0.22500000000000001</v>
          </cell>
          <cell r="Q310">
            <v>9.4274193548387082</v>
          </cell>
          <cell r="R310">
            <v>3.5210843373493983</v>
          </cell>
          <cell r="S310">
            <v>5.9063350174893099</v>
          </cell>
          <cell r="T310">
            <v>0.62650602409638545</v>
          </cell>
          <cell r="U310">
            <v>10</v>
          </cell>
          <cell r="V310">
            <v>5.9063350174893099</v>
          </cell>
          <cell r="W310">
            <v>2.0674652727180749E-4</v>
          </cell>
          <cell r="X310">
            <v>8.2698610908722996E-4</v>
          </cell>
          <cell r="Y310">
            <v>3.5004199162358418E-5</v>
          </cell>
          <cell r="Z310">
            <v>1.4001679664943367E-4</v>
          </cell>
        </row>
        <row r="311">
          <cell r="A311" t="str">
            <v>ET463</v>
          </cell>
          <cell r="B311" t="str">
            <v>XXXXXXXX</v>
          </cell>
          <cell r="C311" t="str">
            <v>Yes</v>
          </cell>
          <cell r="D311" t="str">
            <v>Equipment</v>
          </cell>
          <cell r="E311" t="str">
            <v>Energy Star Bathroom Ventilating Fan</v>
          </cell>
          <cell r="F311" t="str">
            <v>Bathroom Exhaust Fan (Efficiency of 8.3 CFM/Watt), Continuous operation in accordance with recommended ventilation rate indicated by ASHRAE 62.2101</v>
          </cell>
          <cell r="G311" t="str">
            <v>Bathroom Exhaust Fan (Efficiency of 3.1 CFM/Watt), Continuous operation in accordance with recommended ventilation rate indicated by ASHRAE 62.2101</v>
          </cell>
          <cell r="H311" t="str">
            <v>Residential</v>
          </cell>
          <cell r="I311" t="str">
            <v>Turnover</v>
          </cell>
          <cell r="J311" t="str">
            <v>Manufactured Home</v>
          </cell>
          <cell r="K311" t="str">
            <v>FL Zone 2</v>
          </cell>
          <cell r="L311" t="str">
            <v>Miscellaneous</v>
          </cell>
          <cell r="M311" t="str">
            <v>Fan</v>
          </cell>
          <cell r="N311" t="str">
            <v/>
          </cell>
          <cell r="O311" t="str">
            <v>Per Fan</v>
          </cell>
          <cell r="P311">
            <v>0.72000000000000008</v>
          </cell>
          <cell r="Q311">
            <v>9.4274193548387082</v>
          </cell>
          <cell r="R311">
            <v>3.5210843373493983</v>
          </cell>
          <cell r="S311">
            <v>5.9063350174893099</v>
          </cell>
          <cell r="T311">
            <v>0.62650602409638545</v>
          </cell>
          <cell r="U311">
            <v>10</v>
          </cell>
          <cell r="V311">
            <v>5.9063350174893099</v>
          </cell>
          <cell r="W311">
            <v>2.0674652727180749E-4</v>
          </cell>
          <cell r="X311">
            <v>8.2698610908722996E-4</v>
          </cell>
          <cell r="Y311">
            <v>3.5004199162358418E-5</v>
          </cell>
          <cell r="Z311">
            <v>1.4001679664943367E-4</v>
          </cell>
        </row>
        <row r="312">
          <cell r="A312" t="str">
            <v>EN467</v>
          </cell>
          <cell r="B312" t="str">
            <v>XXXXXXXX</v>
          </cell>
          <cell r="C312" t="str">
            <v>Yes</v>
          </cell>
          <cell r="D312" t="str">
            <v>Equipment</v>
          </cell>
          <cell r="E312" t="str">
            <v>Energy Star Bathroom Ventilating Fan</v>
          </cell>
          <cell r="F312" t="str">
            <v>Bathroom Exhaust Fan (Efficiency of 8.3 CFM/Watt), Continuous operation in accordance with recommended ventilation rate indicated by ASHRAE 62.2101</v>
          </cell>
          <cell r="G312" t="str">
            <v>Bathroom Exhaust Fan (Efficiency of 3.1 CFM/Watt), Continuous operation in accordance with recommended ventilation rate indicated by ASHRAE 62.2101</v>
          </cell>
          <cell r="H312" t="str">
            <v>Residential</v>
          </cell>
          <cell r="I312" t="str">
            <v>New</v>
          </cell>
          <cell r="J312" t="str">
            <v>Single Family</v>
          </cell>
          <cell r="K312" t="str">
            <v>FL Zone 2</v>
          </cell>
          <cell r="L312" t="str">
            <v>Miscellaneous</v>
          </cell>
          <cell r="M312" t="str">
            <v>Fan</v>
          </cell>
          <cell r="N312" t="str">
            <v/>
          </cell>
          <cell r="O312" t="str">
            <v>Per Fan</v>
          </cell>
          <cell r="P312">
            <v>0.6120000000000001</v>
          </cell>
          <cell r="Q312">
            <v>9.4274193548387082</v>
          </cell>
          <cell r="R312">
            <v>3.5210843373493983</v>
          </cell>
          <cell r="S312">
            <v>5.9063350174893099</v>
          </cell>
          <cell r="T312">
            <v>0.62650602409638545</v>
          </cell>
          <cell r="U312">
            <v>10</v>
          </cell>
          <cell r="V312">
            <v>5.9063350174893099</v>
          </cell>
          <cell r="W312">
            <v>2.0674652727180749E-4</v>
          </cell>
          <cell r="X312">
            <v>8.2698610908722996E-4</v>
          </cell>
          <cell r="Y312">
            <v>3.5004199162358418E-5</v>
          </cell>
          <cell r="Z312">
            <v>1.4001679664943367E-4</v>
          </cell>
        </row>
        <row r="313">
          <cell r="A313" t="str">
            <v>EN468</v>
          </cell>
          <cell r="B313" t="str">
            <v>XXXXXXXX</v>
          </cell>
          <cell r="C313" t="str">
            <v>Yes</v>
          </cell>
          <cell r="D313" t="str">
            <v>Equipment</v>
          </cell>
          <cell r="E313" t="str">
            <v>Energy Star Bathroom Ventilating Fan</v>
          </cell>
          <cell r="F313" t="str">
            <v>Bathroom Exhaust Fan (Efficiency of 8.3 CFM/Watt), Continuous operation in accordance with recommended ventilation rate indicated by ASHRAE 62.2101</v>
          </cell>
          <cell r="G313" t="str">
            <v>Bathroom Exhaust Fan (Efficiency of 3.1 CFM/Watt), Continuous operation in accordance with recommended ventilation rate indicated by ASHRAE 62.2101</v>
          </cell>
          <cell r="H313" t="str">
            <v>Residential</v>
          </cell>
          <cell r="I313" t="str">
            <v>New</v>
          </cell>
          <cell r="J313" t="str">
            <v>Multi-Family</v>
          </cell>
          <cell r="K313" t="str">
            <v>FL Zone 2</v>
          </cell>
          <cell r="L313" t="str">
            <v>Miscellaneous</v>
          </cell>
          <cell r="M313" t="str">
            <v>Fan</v>
          </cell>
          <cell r="N313" t="str">
            <v/>
          </cell>
          <cell r="O313" t="str">
            <v>Per Fan</v>
          </cell>
          <cell r="P313">
            <v>0.22500000000000001</v>
          </cell>
          <cell r="Q313">
            <v>9.4274193548387082</v>
          </cell>
          <cell r="R313">
            <v>3.5210843373493983</v>
          </cell>
          <cell r="S313">
            <v>5.9063350174893099</v>
          </cell>
          <cell r="T313">
            <v>0.62650602409638545</v>
          </cell>
          <cell r="U313">
            <v>10</v>
          </cell>
          <cell r="V313">
            <v>5.9063350174893099</v>
          </cell>
          <cell r="W313">
            <v>2.0674652727180749E-4</v>
          </cell>
          <cell r="X313">
            <v>8.2698610908722996E-4</v>
          </cell>
          <cell r="Y313">
            <v>3.5004199162358418E-5</v>
          </cell>
          <cell r="Z313">
            <v>1.4001679664943367E-4</v>
          </cell>
        </row>
        <row r="314">
          <cell r="A314" t="str">
            <v>EN469</v>
          </cell>
          <cell r="B314" t="str">
            <v>XXXXXXXX</v>
          </cell>
          <cell r="C314" t="str">
            <v>Yes</v>
          </cell>
          <cell r="D314" t="str">
            <v>Equipment</v>
          </cell>
          <cell r="E314" t="str">
            <v>Energy Star Bathroom Ventilating Fan</v>
          </cell>
          <cell r="F314" t="str">
            <v>Bathroom Exhaust Fan (Efficiency of 8.3 CFM/Watt), Continuous operation in accordance with recommended ventilation rate indicated by ASHRAE 62.2101</v>
          </cell>
          <cell r="G314" t="str">
            <v>Bathroom Exhaust Fan (Efficiency of 3.1 CFM/Watt), Continuous operation in accordance with recommended ventilation rate indicated by ASHRAE 62.2101</v>
          </cell>
          <cell r="H314" t="str">
            <v>Residential</v>
          </cell>
          <cell r="I314" t="str">
            <v>New</v>
          </cell>
          <cell r="J314" t="str">
            <v>Manufactured Home</v>
          </cell>
          <cell r="K314" t="str">
            <v>FL Zone 2</v>
          </cell>
          <cell r="L314" t="str">
            <v>Miscellaneous</v>
          </cell>
          <cell r="M314" t="str">
            <v>Fan</v>
          </cell>
          <cell r="N314" t="str">
            <v/>
          </cell>
          <cell r="O314" t="str">
            <v>Per Fan</v>
          </cell>
          <cell r="P314">
            <v>0.72000000000000008</v>
          </cell>
          <cell r="Q314">
            <v>9.4274193548387082</v>
          </cell>
          <cell r="R314">
            <v>3.5210843373493983</v>
          </cell>
          <cell r="S314">
            <v>5.9063350174893099</v>
          </cell>
          <cell r="T314">
            <v>0.62650602409638545</v>
          </cell>
          <cell r="U314">
            <v>10</v>
          </cell>
          <cell r="V314">
            <v>5.9063350174893099</v>
          </cell>
          <cell r="W314">
            <v>2.0674652727180749E-4</v>
          </cell>
          <cell r="X314">
            <v>8.2698610908722996E-4</v>
          </cell>
          <cell r="Y314">
            <v>3.5004199162358418E-5</v>
          </cell>
          <cell r="Z314">
            <v>1.4001679664943367E-4</v>
          </cell>
        </row>
        <row r="315">
          <cell r="A315" t="str">
            <v>ET470</v>
          </cell>
          <cell r="B315" t="str">
            <v>XXXXXXXX</v>
          </cell>
          <cell r="C315" t="str">
            <v>Yes</v>
          </cell>
          <cell r="D315" t="str">
            <v>Equipment</v>
          </cell>
          <cell r="E315" t="str">
            <v>Energy Star Ceiling Fan</v>
          </cell>
          <cell r="F315" t="str">
            <v>60" Ceiling Fan Meeting ENERGY STAR 3.0 Standards</v>
          </cell>
          <cell r="G315" t="str">
            <v>Standard 60" Ceiling Fan</v>
          </cell>
          <cell r="H315" t="str">
            <v>Residential</v>
          </cell>
          <cell r="I315" t="str">
            <v>Turnover</v>
          </cell>
          <cell r="J315" t="str">
            <v>Single Family</v>
          </cell>
          <cell r="K315" t="str">
            <v>FL Zone 2</v>
          </cell>
          <cell r="L315" t="str">
            <v>Miscellaneous</v>
          </cell>
          <cell r="M315" t="str">
            <v>Fan</v>
          </cell>
          <cell r="N315" t="str">
            <v/>
          </cell>
          <cell r="O315" t="str">
            <v>Per Fan</v>
          </cell>
          <cell r="P315">
            <v>0.33999999999999997</v>
          </cell>
          <cell r="Q315">
            <v>31.272258064516134</v>
          </cell>
          <cell r="R315">
            <v>9.7904445540886336</v>
          </cell>
          <cell r="S315">
            <v>21.4818135104275</v>
          </cell>
          <cell r="T315">
            <v>0.6869287617833516</v>
          </cell>
          <cell r="U315">
            <v>20</v>
          </cell>
          <cell r="V315">
            <v>21.4818135104275</v>
          </cell>
          <cell r="W315">
            <v>0</v>
          </cell>
          <cell r="X315">
            <v>2.4185536326520125E-6</v>
          </cell>
          <cell r="Y315">
            <v>0</v>
          </cell>
          <cell r="Z315">
            <v>1.125861013306917E-7</v>
          </cell>
        </row>
        <row r="316">
          <cell r="A316" t="str">
            <v>ET471</v>
          </cell>
          <cell r="B316" t="str">
            <v>XXXXXXXX</v>
          </cell>
          <cell r="C316" t="str">
            <v>Yes</v>
          </cell>
          <cell r="D316" t="str">
            <v>Equipment</v>
          </cell>
          <cell r="E316" t="str">
            <v>Energy Star Ceiling Fan</v>
          </cell>
          <cell r="F316" t="str">
            <v>60" Ceiling Fan Meeting ENERGY STAR 3.0 Standards</v>
          </cell>
          <cell r="G316" t="str">
            <v>Standard 60" Ceiling Fan</v>
          </cell>
          <cell r="H316" t="str">
            <v>Residential</v>
          </cell>
          <cell r="I316" t="str">
            <v>Turnover</v>
          </cell>
          <cell r="J316" t="str">
            <v>Multi-Family</v>
          </cell>
          <cell r="K316" t="str">
            <v>FL Zone 2</v>
          </cell>
          <cell r="L316" t="str">
            <v>Miscellaneous</v>
          </cell>
          <cell r="M316" t="str">
            <v>Fan</v>
          </cell>
          <cell r="N316" t="str">
            <v/>
          </cell>
          <cell r="O316" t="str">
            <v>Per Fan</v>
          </cell>
          <cell r="P316">
            <v>0.33999999999999997</v>
          </cell>
          <cell r="Q316">
            <v>31.272258064516134</v>
          </cell>
          <cell r="R316">
            <v>9.7904445540886336</v>
          </cell>
          <cell r="S316">
            <v>21.4818135104275</v>
          </cell>
          <cell r="T316">
            <v>0.6869287617833516</v>
          </cell>
          <cell r="U316">
            <v>20</v>
          </cell>
          <cell r="V316">
            <v>21.4818135104275</v>
          </cell>
          <cell r="W316">
            <v>0</v>
          </cell>
          <cell r="X316">
            <v>2.4185536326520125E-6</v>
          </cell>
          <cell r="Y316">
            <v>0</v>
          </cell>
          <cell r="Z316">
            <v>1.125861013306917E-7</v>
          </cell>
        </row>
        <row r="317">
          <cell r="A317" t="str">
            <v>ET472</v>
          </cell>
          <cell r="B317" t="str">
            <v>XXXXXXXX</v>
          </cell>
          <cell r="C317" t="str">
            <v>Yes</v>
          </cell>
          <cell r="D317" t="str">
            <v>Equipment</v>
          </cell>
          <cell r="E317" t="str">
            <v>Energy Star Ceiling Fan</v>
          </cell>
          <cell r="F317" t="str">
            <v>60" Ceiling Fan Meeting ENERGY STAR 3.0 Standards</v>
          </cell>
          <cell r="G317" t="str">
            <v>Standard 60" Ceiling Fan</v>
          </cell>
          <cell r="H317" t="str">
            <v>Residential</v>
          </cell>
          <cell r="I317" t="str">
            <v>Turnover</v>
          </cell>
          <cell r="J317" t="str">
            <v>Manufactured Home</v>
          </cell>
          <cell r="K317" t="str">
            <v>FL Zone 2</v>
          </cell>
          <cell r="L317" t="str">
            <v>Miscellaneous</v>
          </cell>
          <cell r="M317" t="str">
            <v>Fan</v>
          </cell>
          <cell r="N317" t="str">
            <v/>
          </cell>
          <cell r="O317" t="str">
            <v>Per Fan</v>
          </cell>
          <cell r="P317">
            <v>0.33999999999999997</v>
          </cell>
          <cell r="Q317">
            <v>31.272258064516134</v>
          </cell>
          <cell r="R317">
            <v>9.7904445540886336</v>
          </cell>
          <cell r="S317">
            <v>21.4818135104275</v>
          </cell>
          <cell r="T317">
            <v>0.6869287617833516</v>
          </cell>
          <cell r="U317">
            <v>20</v>
          </cell>
          <cell r="V317">
            <v>21.4818135104275</v>
          </cell>
          <cell r="W317">
            <v>0</v>
          </cell>
          <cell r="X317">
            <v>2.4185536326520125E-6</v>
          </cell>
          <cell r="Y317">
            <v>0</v>
          </cell>
          <cell r="Z317">
            <v>1.125861013306917E-7</v>
          </cell>
        </row>
        <row r="318">
          <cell r="A318" t="str">
            <v>EN476</v>
          </cell>
          <cell r="B318" t="str">
            <v>XXXXXXXX</v>
          </cell>
          <cell r="C318" t="str">
            <v>Yes</v>
          </cell>
          <cell r="D318" t="str">
            <v>Equipment</v>
          </cell>
          <cell r="E318" t="str">
            <v>Energy Star Ceiling Fan</v>
          </cell>
          <cell r="F318" t="str">
            <v>60" Ceiling Fan Meeting ENERGY STAR 3.0 Standards</v>
          </cell>
          <cell r="G318" t="str">
            <v>Standard 60" Ceiling Fan</v>
          </cell>
          <cell r="H318" t="str">
            <v>Residential</v>
          </cell>
          <cell r="I318" t="str">
            <v>New</v>
          </cell>
          <cell r="J318" t="str">
            <v>Single Family</v>
          </cell>
          <cell r="K318" t="str">
            <v>FL Zone 2</v>
          </cell>
          <cell r="L318" t="str">
            <v>Miscellaneous</v>
          </cell>
          <cell r="M318" t="str">
            <v>Fan</v>
          </cell>
          <cell r="N318" t="str">
            <v/>
          </cell>
          <cell r="O318" t="str">
            <v>Per Fan</v>
          </cell>
          <cell r="P318">
            <v>0.33999999999999997</v>
          </cell>
          <cell r="Q318">
            <v>31.272258064516134</v>
          </cell>
          <cell r="R318">
            <v>9.7904445540886336</v>
          </cell>
          <cell r="S318">
            <v>21.4818135104275</v>
          </cell>
          <cell r="T318">
            <v>0.6869287617833516</v>
          </cell>
          <cell r="U318">
            <v>20</v>
          </cell>
          <cell r="V318">
            <v>21.4818135104275</v>
          </cell>
          <cell r="W318">
            <v>0</v>
          </cell>
          <cell r="X318">
            <v>4.486298098198294E-6</v>
          </cell>
          <cell r="Y318">
            <v>0</v>
          </cell>
          <cell r="Z318">
            <v>2.0884168350221444E-7</v>
          </cell>
        </row>
        <row r="319">
          <cell r="A319" t="str">
            <v>EN477</v>
          </cell>
          <cell r="B319" t="str">
            <v>XXXXXXXX</v>
          </cell>
          <cell r="C319" t="str">
            <v>Yes</v>
          </cell>
          <cell r="D319" t="str">
            <v>Equipment</v>
          </cell>
          <cell r="E319" t="str">
            <v>Energy Star Ceiling Fan</v>
          </cell>
          <cell r="F319" t="str">
            <v>60" Ceiling Fan Meeting ENERGY STAR 3.0 Standards</v>
          </cell>
          <cell r="G319" t="str">
            <v>Standard 60" Ceiling Fan</v>
          </cell>
          <cell r="H319" t="str">
            <v>Residential</v>
          </cell>
          <cell r="I319" t="str">
            <v>New</v>
          </cell>
          <cell r="J319" t="str">
            <v>Multi-Family</v>
          </cell>
          <cell r="K319" t="str">
            <v>FL Zone 2</v>
          </cell>
          <cell r="L319" t="str">
            <v>Miscellaneous</v>
          </cell>
          <cell r="M319" t="str">
            <v>Fan</v>
          </cell>
          <cell r="N319" t="str">
            <v/>
          </cell>
          <cell r="O319" t="str">
            <v>Per Fan</v>
          </cell>
          <cell r="P319">
            <v>0.33999999999999997</v>
          </cell>
          <cell r="Q319">
            <v>31.272258064516134</v>
          </cell>
          <cell r="R319">
            <v>9.7904445540886336</v>
          </cell>
          <cell r="S319">
            <v>21.4818135104275</v>
          </cell>
          <cell r="T319">
            <v>0.6869287617833516</v>
          </cell>
          <cell r="U319">
            <v>20</v>
          </cell>
          <cell r="V319">
            <v>21.4818135104275</v>
          </cell>
          <cell r="W319">
            <v>0</v>
          </cell>
          <cell r="X319">
            <v>4.486298098198294E-6</v>
          </cell>
          <cell r="Y319">
            <v>0</v>
          </cell>
          <cell r="Z319">
            <v>2.0884168350221444E-7</v>
          </cell>
        </row>
        <row r="320">
          <cell r="A320" t="str">
            <v>EN478</v>
          </cell>
          <cell r="B320" t="str">
            <v>XXXXXXXX</v>
          </cell>
          <cell r="C320" t="str">
            <v>Yes</v>
          </cell>
          <cell r="D320" t="str">
            <v>Equipment</v>
          </cell>
          <cell r="E320" t="str">
            <v>Energy Star Ceiling Fan</v>
          </cell>
          <cell r="F320" t="str">
            <v>60" Ceiling Fan Meeting ENERGY STAR 3.0 Standards</v>
          </cell>
          <cell r="G320" t="str">
            <v>Standard 60" Ceiling Fan</v>
          </cell>
          <cell r="H320" t="str">
            <v>Residential</v>
          </cell>
          <cell r="I320" t="str">
            <v>New</v>
          </cell>
          <cell r="J320" t="str">
            <v>Manufactured Home</v>
          </cell>
          <cell r="K320" t="str">
            <v>FL Zone 2</v>
          </cell>
          <cell r="L320" t="str">
            <v>Miscellaneous</v>
          </cell>
          <cell r="M320" t="str">
            <v>Fan</v>
          </cell>
          <cell r="N320" t="str">
            <v/>
          </cell>
          <cell r="O320" t="str">
            <v>Per Fan</v>
          </cell>
          <cell r="P320">
            <v>0.33999999999999997</v>
          </cell>
          <cell r="Q320">
            <v>31.272258064516134</v>
          </cell>
          <cell r="R320">
            <v>9.7904445540886336</v>
          </cell>
          <cell r="S320">
            <v>21.4818135104275</v>
          </cell>
          <cell r="T320">
            <v>0.6869287617833516</v>
          </cell>
          <cell r="U320">
            <v>20</v>
          </cell>
          <cell r="V320">
            <v>21.4818135104275</v>
          </cell>
          <cell r="W320">
            <v>0</v>
          </cell>
          <cell r="X320">
            <v>4.486298098198294E-6</v>
          </cell>
          <cell r="Y320">
            <v>0</v>
          </cell>
          <cell r="Z320">
            <v>2.0884168350221444E-7</v>
          </cell>
        </row>
        <row r="321">
          <cell r="A321" t="str">
            <v>ET479</v>
          </cell>
          <cell r="B321" t="str">
            <v>XXXXXXXX</v>
          </cell>
          <cell r="C321" t="str">
            <v>Yes</v>
          </cell>
          <cell r="D321" t="str">
            <v>Equipment</v>
          </cell>
          <cell r="E321" t="str">
            <v>Energy Star Dehumidifier</v>
          </cell>
          <cell r="F321" t="str">
            <v>One Dehumidifier meeting ENERGY STAR® 3.0 Standards</v>
          </cell>
          <cell r="G321" t="str">
            <v>One Dehumidifier meeting Federal Standard</v>
          </cell>
          <cell r="H321" t="str">
            <v>Residential</v>
          </cell>
          <cell r="I321" t="str">
            <v>Turnover</v>
          </cell>
          <cell r="J321" t="str">
            <v>Single Family</v>
          </cell>
          <cell r="K321" t="str">
            <v>FL Zone 2</v>
          </cell>
          <cell r="L321" t="str">
            <v>Miscellaneous</v>
          </cell>
          <cell r="M321" t="str">
            <v>Other</v>
          </cell>
          <cell r="N321" t="str">
            <v/>
          </cell>
          <cell r="O321" t="str">
            <v>Per Appliance</v>
          </cell>
          <cell r="P321">
            <v>3.0020703933747411E-3</v>
          </cell>
          <cell r="Q321">
            <v>857.70666666666659</v>
          </cell>
          <cell r="R321">
            <v>643.28</v>
          </cell>
          <cell r="S321">
            <v>214.42666666666662</v>
          </cell>
          <cell r="T321">
            <v>0.24999999999999997</v>
          </cell>
          <cell r="U321">
            <v>12</v>
          </cell>
          <cell r="V321">
            <v>214.42666666666662</v>
          </cell>
          <cell r="W321">
            <v>3.5168228747400755E-2</v>
          </cell>
          <cell r="X321">
            <v>6.6614528896752727E-3</v>
          </cell>
          <cell r="Y321">
            <v>1.6401051834691316E-4</v>
          </cell>
          <cell r="Z321">
            <v>3.1066345400176942E-5</v>
          </cell>
        </row>
        <row r="322">
          <cell r="A322" t="str">
            <v>ET480</v>
          </cell>
          <cell r="B322" t="str">
            <v>XXXXXXXX</v>
          </cell>
          <cell r="C322" t="str">
            <v>Yes</v>
          </cell>
          <cell r="D322" t="str">
            <v>Equipment</v>
          </cell>
          <cell r="E322" t="str">
            <v>Energy Star Dehumidifier</v>
          </cell>
          <cell r="F322" t="str">
            <v>One Dehumidifier meeting ENERGY STAR® 3.0 Standards</v>
          </cell>
          <cell r="G322" t="str">
            <v>One Dehumidifier meeting Federal Standard</v>
          </cell>
          <cell r="H322" t="str">
            <v>Residential</v>
          </cell>
          <cell r="I322" t="str">
            <v>Turnover</v>
          </cell>
          <cell r="J322" t="str">
            <v>Multi-Family</v>
          </cell>
          <cell r="K322" t="str">
            <v>FL Zone 2</v>
          </cell>
          <cell r="L322" t="str">
            <v>Miscellaneous</v>
          </cell>
          <cell r="M322" t="str">
            <v>Other</v>
          </cell>
          <cell r="N322" t="str">
            <v/>
          </cell>
          <cell r="O322" t="str">
            <v>Per Appliance</v>
          </cell>
          <cell r="P322">
            <v>7.0839694656488544E-3</v>
          </cell>
          <cell r="Q322">
            <v>857.70666666666659</v>
          </cell>
          <cell r="R322">
            <v>643.28</v>
          </cell>
          <cell r="S322">
            <v>214.42666666666662</v>
          </cell>
          <cell r="T322">
            <v>0.24999999999999997</v>
          </cell>
          <cell r="U322">
            <v>12</v>
          </cell>
          <cell r="V322">
            <v>214.42666666666662</v>
          </cell>
          <cell r="W322">
            <v>3.5168228747400755E-2</v>
          </cell>
          <cell r="X322">
            <v>6.6614528896752727E-3</v>
          </cell>
          <cell r="Y322">
            <v>1.6401051834691316E-4</v>
          </cell>
          <cell r="Z322">
            <v>3.1066345400176942E-5</v>
          </cell>
        </row>
        <row r="323">
          <cell r="A323" t="str">
            <v>ET481</v>
          </cell>
          <cell r="B323" t="str">
            <v>XXXXXXXX</v>
          </cell>
          <cell r="C323" t="str">
            <v>Yes</v>
          </cell>
          <cell r="D323" t="str">
            <v>Equipment</v>
          </cell>
          <cell r="E323" t="str">
            <v>Energy Star Dehumidifier</v>
          </cell>
          <cell r="F323" t="str">
            <v>One Dehumidifier meeting ENERGY STAR® 3.0 Standards</v>
          </cell>
          <cell r="G323" t="str">
            <v>One Dehumidifier meeting Federal Standard</v>
          </cell>
          <cell r="H323" t="str">
            <v>Residential</v>
          </cell>
          <cell r="I323" t="str">
            <v>Turnover</v>
          </cell>
          <cell r="J323" t="str">
            <v>Manufactured Home</v>
          </cell>
          <cell r="K323" t="str">
            <v>FL Zone 2</v>
          </cell>
          <cell r="L323" t="str">
            <v>Miscellaneous</v>
          </cell>
          <cell r="M323" t="str">
            <v>Other</v>
          </cell>
          <cell r="N323" t="str">
            <v/>
          </cell>
          <cell r="O323" t="str">
            <v>Per Appliance</v>
          </cell>
          <cell r="P323">
            <v>3.8739841923633531E-3</v>
          </cell>
          <cell r="Q323">
            <v>857.70666666666659</v>
          </cell>
          <cell r="R323">
            <v>643.28</v>
          </cell>
          <cell r="S323">
            <v>214.42666666666662</v>
          </cell>
          <cell r="T323">
            <v>0.24999999999999997</v>
          </cell>
          <cell r="U323">
            <v>12</v>
          </cell>
          <cell r="V323">
            <v>214.42666666666662</v>
          </cell>
          <cell r="W323">
            <v>3.5168228747400755E-2</v>
          </cell>
          <cell r="X323">
            <v>6.6614528896752727E-3</v>
          </cell>
          <cell r="Y323">
            <v>1.6401051834691316E-4</v>
          </cell>
          <cell r="Z323">
            <v>3.1066345400176942E-5</v>
          </cell>
        </row>
        <row r="324">
          <cell r="A324" t="str">
            <v>EN485</v>
          </cell>
          <cell r="B324" t="str">
            <v>XXXXXXXX</v>
          </cell>
          <cell r="C324" t="str">
            <v>Yes</v>
          </cell>
          <cell r="D324" t="str">
            <v>Equipment</v>
          </cell>
          <cell r="E324" t="str">
            <v>Energy Star Dehumidifier</v>
          </cell>
          <cell r="F324" t="str">
            <v>One Dehumidifier meeting ENERGY STAR® 3.0 Standards</v>
          </cell>
          <cell r="G324" t="str">
            <v>One Dehumidifier meeting Federal Standard</v>
          </cell>
          <cell r="H324" t="str">
            <v>Residential</v>
          </cell>
          <cell r="I324" t="str">
            <v>New</v>
          </cell>
          <cell r="J324" t="str">
            <v>Single Family</v>
          </cell>
          <cell r="K324" t="str">
            <v>FL Zone 2</v>
          </cell>
          <cell r="L324" t="str">
            <v>Miscellaneous</v>
          </cell>
          <cell r="M324" t="str">
            <v>Other</v>
          </cell>
          <cell r="N324" t="str">
            <v/>
          </cell>
          <cell r="O324" t="str">
            <v>Per Appliance</v>
          </cell>
          <cell r="P324">
            <v>3.0020703933747411E-3</v>
          </cell>
          <cell r="Q324">
            <v>857.70666666666659</v>
          </cell>
          <cell r="R324">
            <v>643.28</v>
          </cell>
          <cell r="S324">
            <v>214.42666666666662</v>
          </cell>
          <cell r="T324">
            <v>0.24999999999999997</v>
          </cell>
          <cell r="U324">
            <v>12</v>
          </cell>
          <cell r="V324">
            <v>214.42666666666662</v>
          </cell>
          <cell r="W324">
            <v>3.5168228747400755E-2</v>
          </cell>
          <cell r="X324">
            <v>6.6614528896752727E-3</v>
          </cell>
          <cell r="Y324">
            <v>1.6401051834691316E-4</v>
          </cell>
          <cell r="Z324">
            <v>3.1066345400176942E-5</v>
          </cell>
        </row>
        <row r="325">
          <cell r="A325" t="str">
            <v>EN486</v>
          </cell>
          <cell r="B325" t="str">
            <v>XXXXXXXX</v>
          </cell>
          <cell r="C325" t="str">
            <v>Yes</v>
          </cell>
          <cell r="D325" t="str">
            <v>Equipment</v>
          </cell>
          <cell r="E325" t="str">
            <v>Energy Star Dehumidifier</v>
          </cell>
          <cell r="F325" t="str">
            <v>One Dehumidifier meeting ENERGY STAR® 3.0 Standards</v>
          </cell>
          <cell r="G325" t="str">
            <v>One Dehumidifier meeting Federal Standard</v>
          </cell>
          <cell r="H325" t="str">
            <v>Residential</v>
          </cell>
          <cell r="I325" t="str">
            <v>New</v>
          </cell>
          <cell r="J325" t="str">
            <v>Multi-Family</v>
          </cell>
          <cell r="K325" t="str">
            <v>FL Zone 2</v>
          </cell>
          <cell r="L325" t="str">
            <v>Miscellaneous</v>
          </cell>
          <cell r="M325" t="str">
            <v>Other</v>
          </cell>
          <cell r="N325" t="str">
            <v/>
          </cell>
          <cell r="O325" t="str">
            <v>Per Appliance</v>
          </cell>
          <cell r="P325">
            <v>7.0839694656488544E-3</v>
          </cell>
          <cell r="Q325">
            <v>857.70666666666659</v>
          </cell>
          <cell r="R325">
            <v>643.28</v>
          </cell>
          <cell r="S325">
            <v>214.42666666666662</v>
          </cell>
          <cell r="T325">
            <v>0.24999999999999997</v>
          </cell>
          <cell r="U325">
            <v>12</v>
          </cell>
          <cell r="V325">
            <v>214.42666666666662</v>
          </cell>
          <cell r="W325">
            <v>3.5168228747400755E-2</v>
          </cell>
          <cell r="X325">
            <v>6.6614528896752727E-3</v>
          </cell>
          <cell r="Y325">
            <v>1.6401051834691316E-4</v>
          </cell>
          <cell r="Z325">
            <v>3.1066345400176942E-5</v>
          </cell>
        </row>
        <row r="326">
          <cell r="A326" t="str">
            <v>EN487</v>
          </cell>
          <cell r="B326" t="str">
            <v>XXXXXXXX</v>
          </cell>
          <cell r="C326" t="str">
            <v>Yes</v>
          </cell>
          <cell r="D326" t="str">
            <v>Equipment</v>
          </cell>
          <cell r="E326" t="str">
            <v>Energy Star Dehumidifier</v>
          </cell>
          <cell r="F326" t="str">
            <v>One Dehumidifier meeting ENERGY STAR® 3.0 Standards</v>
          </cell>
          <cell r="G326" t="str">
            <v>One Dehumidifier meeting Federal Standard</v>
          </cell>
          <cell r="H326" t="str">
            <v>Residential</v>
          </cell>
          <cell r="I326" t="str">
            <v>New</v>
          </cell>
          <cell r="J326" t="str">
            <v>Manufactured Home</v>
          </cell>
          <cell r="K326" t="str">
            <v>FL Zone 2</v>
          </cell>
          <cell r="L326" t="str">
            <v>Miscellaneous</v>
          </cell>
          <cell r="M326" t="str">
            <v>Other</v>
          </cell>
          <cell r="N326" t="str">
            <v/>
          </cell>
          <cell r="O326" t="str">
            <v>Per Appliance</v>
          </cell>
          <cell r="P326">
            <v>3.8739841923633531E-3</v>
          </cell>
          <cell r="Q326">
            <v>840.88888888888891</v>
          </cell>
          <cell r="R326">
            <v>643.28</v>
          </cell>
          <cell r="S326">
            <v>197.60888888888894</v>
          </cell>
          <cell r="T326">
            <v>0.23500000000000004</v>
          </cell>
          <cell r="U326">
            <v>12</v>
          </cell>
          <cell r="V326">
            <v>197.60888888888894</v>
          </cell>
          <cell r="W326">
            <v>3.2409936296624246E-2</v>
          </cell>
          <cell r="X326">
            <v>6.1389859963674118E-3</v>
          </cell>
          <cell r="Y326">
            <v>1.6401051834691319E-4</v>
          </cell>
          <cell r="Z326">
            <v>3.1066345400176942E-5</v>
          </cell>
        </row>
        <row r="327">
          <cell r="A327" t="str">
            <v>ET488</v>
          </cell>
          <cell r="B327" t="str">
            <v>XXXXXXXX</v>
          </cell>
          <cell r="C327" t="str">
            <v>Yes</v>
          </cell>
          <cell r="D327" t="str">
            <v>Equipment</v>
          </cell>
          <cell r="E327" t="str">
            <v>Heat Pump Pool Heater</v>
          </cell>
          <cell r="F327" t="str">
            <v>Heat Pump Swimming Pool Heater (COP = 5.0)</v>
          </cell>
          <cell r="G327" t="str">
            <v>Electric Resistance Swimming Pool Heater</v>
          </cell>
          <cell r="H327" t="str">
            <v>Residential</v>
          </cell>
          <cell r="I327" t="str">
            <v>Turnover</v>
          </cell>
          <cell r="J327" t="str">
            <v>Single Family</v>
          </cell>
          <cell r="K327" t="str">
            <v>FL Zone 2</v>
          </cell>
          <cell r="L327" t="str">
            <v>Miscellaneous</v>
          </cell>
          <cell r="M327" t="str">
            <v>Pool heater</v>
          </cell>
          <cell r="N327" t="str">
            <v/>
          </cell>
          <cell r="O327" t="str">
            <v>Per Unit</v>
          </cell>
          <cell r="P327">
            <v>0.44460000000000005</v>
          </cell>
          <cell r="Q327">
            <v>11764.705882352941</v>
          </cell>
          <cell r="R327">
            <v>2352.9411764705874</v>
          </cell>
          <cell r="S327">
            <v>9411.7647058823532</v>
          </cell>
          <cell r="T327">
            <v>0.80000000000000016</v>
          </cell>
          <cell r="U327">
            <v>15</v>
          </cell>
          <cell r="V327">
            <v>9411.7647058823532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</row>
        <row r="328">
          <cell r="A328" t="str">
            <v>ET489</v>
          </cell>
          <cell r="B328" t="str">
            <v>XXXXXXXX</v>
          </cell>
          <cell r="C328" t="str">
            <v>Yes</v>
          </cell>
          <cell r="D328" t="str">
            <v>Equipment</v>
          </cell>
          <cell r="E328" t="str">
            <v>Heat Pump Pool Heater</v>
          </cell>
          <cell r="F328" t="str">
            <v>Heat Pump Swimming Pool Heater (COP = 5.0)</v>
          </cell>
          <cell r="G328" t="str">
            <v>Electric Resistance Swimming Pool Heater</v>
          </cell>
          <cell r="H328" t="str">
            <v>Residential</v>
          </cell>
          <cell r="I328" t="str">
            <v>Turnover</v>
          </cell>
          <cell r="J328" t="str">
            <v>Multi-Family</v>
          </cell>
          <cell r="K328" t="str">
            <v>FL Zone 2</v>
          </cell>
          <cell r="L328" t="str">
            <v>Miscellaneous</v>
          </cell>
          <cell r="M328" t="str">
            <v>Pool heater</v>
          </cell>
          <cell r="N328" t="str">
            <v/>
          </cell>
          <cell r="O328" t="str">
            <v>Per Unit</v>
          </cell>
          <cell r="P328">
            <v>0.50730000000000008</v>
          </cell>
          <cell r="Q328">
            <v>11764.705882352941</v>
          </cell>
          <cell r="R328">
            <v>2352.9411764705874</v>
          </cell>
          <cell r="S328">
            <v>9411.7647058823532</v>
          </cell>
          <cell r="T328">
            <v>0.80000000000000016</v>
          </cell>
          <cell r="U328">
            <v>15</v>
          </cell>
          <cell r="V328">
            <v>9411.7647058823532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</row>
        <row r="329">
          <cell r="A329" t="str">
            <v>ET490</v>
          </cell>
          <cell r="B329" t="str">
            <v>XXXXXXXX</v>
          </cell>
          <cell r="C329" t="str">
            <v>Yes</v>
          </cell>
          <cell r="D329" t="str">
            <v>Equipment</v>
          </cell>
          <cell r="E329" t="str">
            <v>Heat Pump Pool Heater</v>
          </cell>
          <cell r="F329" t="str">
            <v>Heat Pump Swimming Pool Heater (COP = 5.0)</v>
          </cell>
          <cell r="G329" t="str">
            <v>Electric Resistance Swimming Pool Heater</v>
          </cell>
          <cell r="H329" t="str">
            <v>Residential</v>
          </cell>
          <cell r="I329" t="str">
            <v>Turnover</v>
          </cell>
          <cell r="J329" t="str">
            <v>Manufactured Home</v>
          </cell>
          <cell r="K329" t="str">
            <v>FL Zone 2</v>
          </cell>
          <cell r="L329" t="str">
            <v>Miscellaneous</v>
          </cell>
          <cell r="M329" t="str">
            <v>Pool heater</v>
          </cell>
          <cell r="N329" t="str">
            <v/>
          </cell>
          <cell r="O329" t="str">
            <v>Per Unit</v>
          </cell>
          <cell r="P329">
            <v>0.44460000000000005</v>
          </cell>
          <cell r="Q329">
            <v>11764.705882352941</v>
          </cell>
          <cell r="R329">
            <v>2352.9411764705874</v>
          </cell>
          <cell r="S329">
            <v>9411.7647058823532</v>
          </cell>
          <cell r="T329">
            <v>0.80000000000000016</v>
          </cell>
          <cell r="U329">
            <v>15</v>
          </cell>
          <cell r="V329">
            <v>9411.7647058823532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</row>
        <row r="330">
          <cell r="A330" t="str">
            <v>EN494</v>
          </cell>
          <cell r="B330" t="str">
            <v>XXXXXXXX</v>
          </cell>
          <cell r="C330" t="str">
            <v>Yes</v>
          </cell>
          <cell r="D330" t="str">
            <v>Equipment</v>
          </cell>
          <cell r="E330" t="str">
            <v>Heat Pump Pool Heater</v>
          </cell>
          <cell r="F330" t="str">
            <v>Heat Pump Swimming Pool Heater (COP = 5.0)</v>
          </cell>
          <cell r="G330" t="str">
            <v>Electric Resistance Swimming Pool Heater</v>
          </cell>
          <cell r="H330" t="str">
            <v>Residential</v>
          </cell>
          <cell r="I330" t="str">
            <v>New</v>
          </cell>
          <cell r="J330" t="str">
            <v>Single Family</v>
          </cell>
          <cell r="K330" t="str">
            <v>FL Zone 2</v>
          </cell>
          <cell r="L330" t="str">
            <v>Miscellaneous</v>
          </cell>
          <cell r="M330" t="str">
            <v>Pool heater</v>
          </cell>
          <cell r="N330" t="str">
            <v/>
          </cell>
          <cell r="O330" t="str">
            <v>Per Unit</v>
          </cell>
          <cell r="P330">
            <v>0.44460000000000005</v>
          </cell>
          <cell r="Q330">
            <v>11764.705882352941</v>
          </cell>
          <cell r="R330">
            <v>2352.9411764705874</v>
          </cell>
          <cell r="S330">
            <v>9411.7647058823532</v>
          </cell>
          <cell r="T330">
            <v>0.80000000000000016</v>
          </cell>
          <cell r="U330">
            <v>15</v>
          </cell>
          <cell r="V330">
            <v>9411.7647058823532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</row>
        <row r="331">
          <cell r="A331" t="str">
            <v>EN495</v>
          </cell>
          <cell r="B331" t="str">
            <v>XXXXXXXX</v>
          </cell>
          <cell r="C331" t="str">
            <v>Yes</v>
          </cell>
          <cell r="D331" t="str">
            <v>Equipment</v>
          </cell>
          <cell r="E331" t="str">
            <v>Heat Pump Pool Heater</v>
          </cell>
          <cell r="F331" t="str">
            <v>Heat Pump Swimming Pool Heater (COP = 5.0)</v>
          </cell>
          <cell r="G331" t="str">
            <v>Electric Resistance Swimming Pool Heater</v>
          </cell>
          <cell r="H331" t="str">
            <v>Residential</v>
          </cell>
          <cell r="I331" t="str">
            <v>New</v>
          </cell>
          <cell r="J331" t="str">
            <v>Multi-Family</v>
          </cell>
          <cell r="K331" t="str">
            <v>FL Zone 2</v>
          </cell>
          <cell r="L331" t="str">
            <v>Miscellaneous</v>
          </cell>
          <cell r="M331" t="str">
            <v>Pool heater</v>
          </cell>
          <cell r="N331" t="str">
            <v/>
          </cell>
          <cell r="O331" t="str">
            <v>Per Unit</v>
          </cell>
          <cell r="P331">
            <v>0.50730000000000008</v>
          </cell>
          <cell r="Q331">
            <v>11764.705882352941</v>
          </cell>
          <cell r="R331">
            <v>2352.9411764705874</v>
          </cell>
          <cell r="S331">
            <v>9411.7647058823532</v>
          </cell>
          <cell r="T331">
            <v>0.80000000000000016</v>
          </cell>
          <cell r="U331">
            <v>15</v>
          </cell>
          <cell r="V331">
            <v>9411.7647058823532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</row>
        <row r="332">
          <cell r="A332" t="str">
            <v>EN496</v>
          </cell>
          <cell r="B332" t="str">
            <v>XXXXXXXX</v>
          </cell>
          <cell r="C332" t="str">
            <v>Yes</v>
          </cell>
          <cell r="D332" t="str">
            <v>Equipment</v>
          </cell>
          <cell r="E332" t="str">
            <v>Heat Pump Pool Heater</v>
          </cell>
          <cell r="F332" t="str">
            <v>Heat Pump Swimming Pool Heater (COP = 5.0)</v>
          </cell>
          <cell r="G332" t="str">
            <v>Electric Resistance Swimming Pool Heater</v>
          </cell>
          <cell r="H332" t="str">
            <v>Residential</v>
          </cell>
          <cell r="I332" t="str">
            <v>New</v>
          </cell>
          <cell r="J332" t="str">
            <v>Manufactured Home</v>
          </cell>
          <cell r="K332" t="str">
            <v>FL Zone 2</v>
          </cell>
          <cell r="L332" t="str">
            <v>Miscellaneous</v>
          </cell>
          <cell r="M332" t="str">
            <v>Pool heater</v>
          </cell>
          <cell r="N332" t="str">
            <v/>
          </cell>
          <cell r="O332" t="str">
            <v>Per Unit</v>
          </cell>
          <cell r="P332">
            <v>0.44460000000000005</v>
          </cell>
          <cell r="Q332">
            <v>11764.705882352941</v>
          </cell>
          <cell r="R332">
            <v>2352.9411764705874</v>
          </cell>
          <cell r="S332">
            <v>9411.7647058823532</v>
          </cell>
          <cell r="T332">
            <v>0.80000000000000016</v>
          </cell>
          <cell r="U332">
            <v>15</v>
          </cell>
          <cell r="V332">
            <v>9411.7647058823532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</row>
        <row r="333">
          <cell r="A333" t="str">
            <v>ET497</v>
          </cell>
          <cell r="B333" t="str">
            <v>XXXXXXXX</v>
          </cell>
          <cell r="C333" t="str">
            <v>Yes</v>
          </cell>
          <cell r="D333" t="str">
            <v>Equipment</v>
          </cell>
          <cell r="E333" t="str">
            <v>Solar Pool Heater</v>
          </cell>
          <cell r="F333" t="str">
            <v>Solar Swimming Pool Heater</v>
          </cell>
          <cell r="G333" t="str">
            <v>Electric Resistance Swimming Pool Heater</v>
          </cell>
          <cell r="H333" t="str">
            <v>Residential</v>
          </cell>
          <cell r="I333" t="str">
            <v>Turnover</v>
          </cell>
          <cell r="J333" t="str">
            <v>Single Family</v>
          </cell>
          <cell r="K333" t="str">
            <v>FL Zone 2</v>
          </cell>
          <cell r="L333" t="str">
            <v>Miscellaneous</v>
          </cell>
          <cell r="M333" t="str">
            <v>Pool heater</v>
          </cell>
          <cell r="N333" t="str">
            <v/>
          </cell>
          <cell r="O333" t="str">
            <v>Per Unit</v>
          </cell>
          <cell r="P333">
            <v>0.12540000000000001</v>
          </cell>
          <cell r="Q333">
            <v>11764.705882352941</v>
          </cell>
          <cell r="R333">
            <v>1633.9869281045744</v>
          </cell>
          <cell r="S333">
            <v>10130.718954248367</v>
          </cell>
          <cell r="T333">
            <v>0.86111111111111116</v>
          </cell>
          <cell r="U333">
            <v>15</v>
          </cell>
          <cell r="V333">
            <v>10130.718954248367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</row>
        <row r="334">
          <cell r="A334" t="str">
            <v>ET498</v>
          </cell>
          <cell r="B334" t="str">
            <v>XXXXXXXX</v>
          </cell>
          <cell r="C334" t="str">
            <v>Yes</v>
          </cell>
          <cell r="D334" t="str">
            <v>Equipment</v>
          </cell>
          <cell r="E334" t="str">
            <v>Solar Pool Heater</v>
          </cell>
          <cell r="F334" t="str">
            <v>Solar Swimming Pool Heater</v>
          </cell>
          <cell r="G334" t="str">
            <v>Electric Resistance Swimming Pool Heater</v>
          </cell>
          <cell r="H334" t="str">
            <v>Residential</v>
          </cell>
          <cell r="I334" t="str">
            <v>Turnover</v>
          </cell>
          <cell r="J334" t="str">
            <v>Multi-Family</v>
          </cell>
          <cell r="K334" t="str">
            <v>FL Zone 2</v>
          </cell>
          <cell r="L334" t="str">
            <v>Miscellaneous</v>
          </cell>
          <cell r="M334" t="str">
            <v>Pool heater</v>
          </cell>
          <cell r="N334" t="str">
            <v/>
          </cell>
          <cell r="O334" t="str">
            <v>Per Unit</v>
          </cell>
          <cell r="P334">
            <v>6.2700000000000006E-2</v>
          </cell>
          <cell r="Q334">
            <v>11764.705882352941</v>
          </cell>
          <cell r="R334">
            <v>1633.9869281045744</v>
          </cell>
          <cell r="S334">
            <v>10130.718954248367</v>
          </cell>
          <cell r="T334">
            <v>0.86111111111111116</v>
          </cell>
          <cell r="U334">
            <v>15</v>
          </cell>
          <cell r="V334">
            <v>10130.718954248367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</row>
        <row r="335">
          <cell r="A335" t="str">
            <v>ET499</v>
          </cell>
          <cell r="B335" t="str">
            <v>XXXXXXXX</v>
          </cell>
          <cell r="C335" t="str">
            <v>Yes</v>
          </cell>
          <cell r="D335" t="str">
            <v>Equipment</v>
          </cell>
          <cell r="E335" t="str">
            <v>Solar Pool Heater</v>
          </cell>
          <cell r="F335" t="str">
            <v>Solar Swimming Pool Heater</v>
          </cell>
          <cell r="G335" t="str">
            <v>Electric Resistance Swimming Pool Heater</v>
          </cell>
          <cell r="H335" t="str">
            <v>Residential</v>
          </cell>
          <cell r="I335" t="str">
            <v>Turnover</v>
          </cell>
          <cell r="J335" t="str">
            <v>Manufactured Home</v>
          </cell>
          <cell r="K335" t="str">
            <v>FL Zone 2</v>
          </cell>
          <cell r="L335" t="str">
            <v>Miscellaneous</v>
          </cell>
          <cell r="M335" t="str">
            <v>Pool heater</v>
          </cell>
          <cell r="N335" t="str">
            <v/>
          </cell>
          <cell r="O335" t="str">
            <v>Per Unit</v>
          </cell>
          <cell r="P335">
            <v>0.12540000000000001</v>
          </cell>
          <cell r="Q335">
            <v>11764.705882352941</v>
          </cell>
          <cell r="R335">
            <v>1633.9869281045744</v>
          </cell>
          <cell r="S335">
            <v>10130.718954248367</v>
          </cell>
          <cell r="T335">
            <v>0.86111111111111116</v>
          </cell>
          <cell r="U335">
            <v>15</v>
          </cell>
          <cell r="V335">
            <v>10130.718954248367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</row>
        <row r="336">
          <cell r="A336" t="str">
            <v>EN503</v>
          </cell>
          <cell r="B336" t="str">
            <v>XXXXXXXX</v>
          </cell>
          <cell r="C336" t="str">
            <v>Yes</v>
          </cell>
          <cell r="D336" t="str">
            <v>Equipment</v>
          </cell>
          <cell r="E336" t="str">
            <v>Solar Pool Heater</v>
          </cell>
          <cell r="F336" t="str">
            <v>Solar Swimming Pool Heater</v>
          </cell>
          <cell r="G336" t="str">
            <v>Electric Resistance Swimming Pool Heater</v>
          </cell>
          <cell r="H336" t="str">
            <v>Residential</v>
          </cell>
          <cell r="I336" t="str">
            <v>New</v>
          </cell>
          <cell r="J336" t="str">
            <v>Single Family</v>
          </cell>
          <cell r="K336" t="str">
            <v>FL Zone 2</v>
          </cell>
          <cell r="L336" t="str">
            <v>Miscellaneous</v>
          </cell>
          <cell r="M336" t="str">
            <v>Pool heater</v>
          </cell>
          <cell r="N336" t="str">
            <v/>
          </cell>
          <cell r="O336" t="str">
            <v>Per Unit</v>
          </cell>
          <cell r="P336">
            <v>0.12540000000000001</v>
          </cell>
          <cell r="Q336">
            <v>11764.705882352941</v>
          </cell>
          <cell r="R336">
            <v>1633.9869281045744</v>
          </cell>
          <cell r="S336">
            <v>10130.718954248367</v>
          </cell>
          <cell r="T336">
            <v>0.86111111111111116</v>
          </cell>
          <cell r="U336">
            <v>15</v>
          </cell>
          <cell r="V336">
            <v>10130.718954248367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</row>
        <row r="337">
          <cell r="A337" t="str">
            <v>EN504</v>
          </cell>
          <cell r="B337" t="str">
            <v>XXXXXXXX</v>
          </cell>
          <cell r="C337" t="str">
            <v>Yes</v>
          </cell>
          <cell r="D337" t="str">
            <v>Equipment</v>
          </cell>
          <cell r="E337" t="str">
            <v>Solar Pool Heater</v>
          </cell>
          <cell r="F337" t="str">
            <v>Solar Swimming Pool Heater</v>
          </cell>
          <cell r="G337" t="str">
            <v>Electric Resistance Swimming Pool Heater</v>
          </cell>
          <cell r="H337" t="str">
            <v>Residential</v>
          </cell>
          <cell r="I337" t="str">
            <v>New</v>
          </cell>
          <cell r="J337" t="str">
            <v>Multi-Family</v>
          </cell>
          <cell r="K337" t="str">
            <v>FL Zone 2</v>
          </cell>
          <cell r="L337" t="str">
            <v>Miscellaneous</v>
          </cell>
          <cell r="M337" t="str">
            <v>Pool heater</v>
          </cell>
          <cell r="N337" t="str">
            <v/>
          </cell>
          <cell r="O337" t="str">
            <v>Per Unit</v>
          </cell>
          <cell r="P337">
            <v>6.2700000000000006E-2</v>
          </cell>
          <cell r="Q337">
            <v>11764.705882352941</v>
          </cell>
          <cell r="R337">
            <v>1633.9869281045744</v>
          </cell>
          <cell r="S337">
            <v>10130.718954248367</v>
          </cell>
          <cell r="T337">
            <v>0.86111111111111116</v>
          </cell>
          <cell r="U337">
            <v>15</v>
          </cell>
          <cell r="V337">
            <v>10130.718954248367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</row>
        <row r="338">
          <cell r="A338" t="str">
            <v>EN505</v>
          </cell>
          <cell r="B338" t="str">
            <v>XXXXXXXX</v>
          </cell>
          <cell r="C338" t="str">
            <v>Yes</v>
          </cell>
          <cell r="D338" t="str">
            <v>Equipment</v>
          </cell>
          <cell r="E338" t="str">
            <v>Solar Pool Heater</v>
          </cell>
          <cell r="F338" t="str">
            <v>Solar Swimming Pool Heater</v>
          </cell>
          <cell r="G338" t="str">
            <v>Electric Resistance Swimming Pool Heater</v>
          </cell>
          <cell r="H338" t="str">
            <v>Residential</v>
          </cell>
          <cell r="I338" t="str">
            <v>New</v>
          </cell>
          <cell r="J338" t="str">
            <v>Manufactured Home</v>
          </cell>
          <cell r="K338" t="str">
            <v>FL Zone 2</v>
          </cell>
          <cell r="L338" t="str">
            <v>Miscellaneous</v>
          </cell>
          <cell r="M338" t="str">
            <v>Pool heater</v>
          </cell>
          <cell r="N338" t="str">
            <v/>
          </cell>
          <cell r="O338" t="str">
            <v>Per Unit</v>
          </cell>
          <cell r="P338">
            <v>0.12540000000000001</v>
          </cell>
          <cell r="Q338">
            <v>11764.705882352941</v>
          </cell>
          <cell r="R338">
            <v>1633.9869281045744</v>
          </cell>
          <cell r="S338">
            <v>10130.718954248367</v>
          </cell>
          <cell r="T338">
            <v>0.86111111111111116</v>
          </cell>
          <cell r="U338">
            <v>15</v>
          </cell>
          <cell r="V338">
            <v>10130.718954248367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</row>
        <row r="339">
          <cell r="A339" t="str">
            <v>ET506</v>
          </cell>
          <cell r="B339" t="str">
            <v>XXXXXXXX</v>
          </cell>
          <cell r="C339" t="str">
            <v>Yes</v>
          </cell>
          <cell r="D339" t="str">
            <v>Equipment</v>
          </cell>
          <cell r="E339" t="str">
            <v>Solar Powered Pool Pumps</v>
          </cell>
          <cell r="F339" t="str">
            <v>Solar Powered Pool Pump</v>
          </cell>
          <cell r="G339" t="str">
            <v>Single Speed Pool Pump Motor 1 HP</v>
          </cell>
          <cell r="H339" t="str">
            <v>Residential</v>
          </cell>
          <cell r="I339" t="str">
            <v>Turnover</v>
          </cell>
          <cell r="J339" t="str">
            <v>Single Family</v>
          </cell>
          <cell r="K339" t="str">
            <v>FL Zone 2</v>
          </cell>
          <cell r="L339" t="str">
            <v>Miscellaneous</v>
          </cell>
          <cell r="M339" t="str">
            <v>Pool pump</v>
          </cell>
          <cell r="N339" t="str">
            <v/>
          </cell>
          <cell r="O339" t="str">
            <v>Per Pool</v>
          </cell>
          <cell r="P339">
            <v>0</v>
          </cell>
          <cell r="Q339">
            <v>4376.82</v>
          </cell>
          <cell r="R339">
            <v>2192.7868199999998</v>
          </cell>
          <cell r="S339">
            <v>2184.0331799999999</v>
          </cell>
          <cell r="T339">
            <v>0.499</v>
          </cell>
          <cell r="U339">
            <v>10</v>
          </cell>
          <cell r="V339">
            <v>2184.0331799999999</v>
          </cell>
          <cell r="W339">
            <v>0.32661012710997267</v>
          </cell>
          <cell r="X339">
            <v>0.36796222370207549</v>
          </cell>
          <cell r="Y339">
            <v>1.4954448957134098E-4</v>
          </cell>
          <cell r="Z339">
            <v>1.6847831208410282E-4</v>
          </cell>
        </row>
        <row r="340">
          <cell r="A340" t="str">
            <v>ET507</v>
          </cell>
          <cell r="B340" t="str">
            <v>XXXXXXXX</v>
          </cell>
          <cell r="C340" t="str">
            <v>Yes</v>
          </cell>
          <cell r="D340" t="str">
            <v>Equipment</v>
          </cell>
          <cell r="E340" t="str">
            <v>Solar Powered Pool Pumps</v>
          </cell>
          <cell r="F340" t="str">
            <v>Solar Powered Pool Pump</v>
          </cell>
          <cell r="G340" t="str">
            <v>Single Speed Pool Pump Motor 1 HP</v>
          </cell>
          <cell r="H340" t="str">
            <v>Residential</v>
          </cell>
          <cell r="I340" t="str">
            <v>Turnover</v>
          </cell>
          <cell r="J340" t="str">
            <v>Multi-Family</v>
          </cell>
          <cell r="K340" t="str">
            <v>FL Zone 2</v>
          </cell>
          <cell r="L340" t="str">
            <v>Miscellaneous</v>
          </cell>
          <cell r="M340" t="str">
            <v>Pool pump</v>
          </cell>
          <cell r="N340" t="str">
            <v/>
          </cell>
          <cell r="O340" t="str">
            <v>Per Pool</v>
          </cell>
          <cell r="P340">
            <v>0</v>
          </cell>
          <cell r="Q340">
            <v>4376.82</v>
          </cell>
          <cell r="R340">
            <v>2192.7868199999998</v>
          </cell>
          <cell r="S340">
            <v>2184.0331799999999</v>
          </cell>
          <cell r="T340">
            <v>0.499</v>
          </cell>
          <cell r="U340">
            <v>10</v>
          </cell>
          <cell r="V340">
            <v>2184.0331799999999</v>
          </cell>
          <cell r="W340">
            <v>0.32661012710997267</v>
          </cell>
          <cell r="X340">
            <v>0.36796222370207549</v>
          </cell>
          <cell r="Y340">
            <v>1.4954448957134098E-4</v>
          </cell>
          <cell r="Z340">
            <v>1.6847831208410282E-4</v>
          </cell>
        </row>
        <row r="341">
          <cell r="A341" t="str">
            <v>ET508</v>
          </cell>
          <cell r="B341" t="str">
            <v>XXXXXXXX</v>
          </cell>
          <cell r="C341" t="str">
            <v>Yes</v>
          </cell>
          <cell r="D341" t="str">
            <v>Equipment</v>
          </cell>
          <cell r="E341" t="str">
            <v>Solar Powered Pool Pumps</v>
          </cell>
          <cell r="F341" t="str">
            <v>Solar Powered Pool Pump</v>
          </cell>
          <cell r="G341" t="str">
            <v>Single Speed Pool Pump Motor 1 HP</v>
          </cell>
          <cell r="H341" t="str">
            <v>Residential</v>
          </cell>
          <cell r="I341" t="str">
            <v>Turnover</v>
          </cell>
          <cell r="J341" t="str">
            <v>Manufactured Home</v>
          </cell>
          <cell r="K341" t="str">
            <v>FL Zone 2</v>
          </cell>
          <cell r="L341" t="str">
            <v>Miscellaneous</v>
          </cell>
          <cell r="M341" t="str">
            <v>Pool pump</v>
          </cell>
          <cell r="N341" t="str">
            <v/>
          </cell>
          <cell r="O341" t="str">
            <v>Per Pool</v>
          </cell>
          <cell r="P341">
            <v>0</v>
          </cell>
          <cell r="Q341">
            <v>4376.82</v>
          </cell>
          <cell r="R341">
            <v>2192.7868199999998</v>
          </cell>
          <cell r="S341">
            <v>2184.0331799999999</v>
          </cell>
          <cell r="T341">
            <v>0.499</v>
          </cell>
          <cell r="U341">
            <v>10</v>
          </cell>
          <cell r="V341">
            <v>2184.0331799999999</v>
          </cell>
          <cell r="W341">
            <v>0.32661012710997267</v>
          </cell>
          <cell r="X341">
            <v>0.36796222370207549</v>
          </cell>
          <cell r="Y341">
            <v>1.4954448957134098E-4</v>
          </cell>
          <cell r="Z341">
            <v>1.6847831208410282E-4</v>
          </cell>
        </row>
        <row r="342">
          <cell r="A342" t="str">
            <v>EN512</v>
          </cell>
          <cell r="B342" t="str">
            <v>XXXXXXXX</v>
          </cell>
          <cell r="C342" t="str">
            <v>Yes</v>
          </cell>
          <cell r="D342" t="str">
            <v>Equipment</v>
          </cell>
          <cell r="E342" t="str">
            <v>Solar Powered Pool Pumps</v>
          </cell>
          <cell r="F342" t="str">
            <v>Solar Powered Pool Pump</v>
          </cell>
          <cell r="G342" t="str">
            <v>Single Speed Pool Pump Motor 1 HP</v>
          </cell>
          <cell r="H342" t="str">
            <v>Residential</v>
          </cell>
          <cell r="I342" t="str">
            <v>New</v>
          </cell>
          <cell r="J342" t="str">
            <v>Single Family</v>
          </cell>
          <cell r="K342" t="str">
            <v>FL Zone 2</v>
          </cell>
          <cell r="L342" t="str">
            <v>Miscellaneous</v>
          </cell>
          <cell r="M342" t="str">
            <v>Pool pump</v>
          </cell>
          <cell r="N342" t="str">
            <v/>
          </cell>
          <cell r="O342" t="str">
            <v>Per Pool</v>
          </cell>
          <cell r="P342">
            <v>0</v>
          </cell>
          <cell r="Q342">
            <v>4376.82</v>
          </cell>
          <cell r="R342">
            <v>2192.7868199999998</v>
          </cell>
          <cell r="S342">
            <v>2184.0331799999999</v>
          </cell>
          <cell r="T342">
            <v>0.499</v>
          </cell>
          <cell r="U342">
            <v>10</v>
          </cell>
          <cell r="V342">
            <v>2184.0331799999999</v>
          </cell>
          <cell r="W342">
            <v>0.32661012710997267</v>
          </cell>
          <cell r="X342">
            <v>0.36796222370207549</v>
          </cell>
          <cell r="Y342">
            <v>1.4954448957134098E-4</v>
          </cell>
          <cell r="Z342">
            <v>1.6847831208410282E-4</v>
          </cell>
        </row>
        <row r="343">
          <cell r="A343" t="str">
            <v>EN513</v>
          </cell>
          <cell r="B343" t="str">
            <v>XXXXXXXX</v>
          </cell>
          <cell r="C343" t="str">
            <v>Yes</v>
          </cell>
          <cell r="D343" t="str">
            <v>Equipment</v>
          </cell>
          <cell r="E343" t="str">
            <v>Solar Powered Pool Pumps</v>
          </cell>
          <cell r="F343" t="str">
            <v>Solar Powered Pool Pump</v>
          </cell>
          <cell r="G343" t="str">
            <v>Single Speed Pool Pump Motor 1 HP</v>
          </cell>
          <cell r="H343" t="str">
            <v>Residential</v>
          </cell>
          <cell r="I343" t="str">
            <v>New</v>
          </cell>
          <cell r="J343" t="str">
            <v>Multi-Family</v>
          </cell>
          <cell r="K343" t="str">
            <v>FL Zone 2</v>
          </cell>
          <cell r="L343" t="str">
            <v>Miscellaneous</v>
          </cell>
          <cell r="M343" t="str">
            <v>Pool pump</v>
          </cell>
          <cell r="N343" t="str">
            <v/>
          </cell>
          <cell r="O343" t="str">
            <v>Per Pool</v>
          </cell>
          <cell r="P343">
            <v>0</v>
          </cell>
          <cell r="Q343">
            <v>4376.82</v>
          </cell>
          <cell r="R343">
            <v>2192.7868199999998</v>
          </cell>
          <cell r="S343">
            <v>2184.0331799999999</v>
          </cell>
          <cell r="T343">
            <v>0.499</v>
          </cell>
          <cell r="U343">
            <v>10</v>
          </cell>
          <cell r="V343">
            <v>2184.0331799999999</v>
          </cell>
          <cell r="W343">
            <v>0.32661012710997267</v>
          </cell>
          <cell r="X343">
            <v>0.36796222370207549</v>
          </cell>
          <cell r="Y343">
            <v>1.4954448957134098E-4</v>
          </cell>
          <cell r="Z343">
            <v>1.6847831208410282E-4</v>
          </cell>
        </row>
        <row r="344">
          <cell r="A344" t="str">
            <v>EN514</v>
          </cell>
          <cell r="B344" t="str">
            <v>XXXXXXXX</v>
          </cell>
          <cell r="C344" t="str">
            <v>Yes</v>
          </cell>
          <cell r="D344" t="str">
            <v>Equipment</v>
          </cell>
          <cell r="E344" t="str">
            <v>Solar Powered Pool Pumps</v>
          </cell>
          <cell r="F344" t="str">
            <v>Solar Powered Pool Pump</v>
          </cell>
          <cell r="G344" t="str">
            <v>Single Speed Pool Pump Motor 1 HP</v>
          </cell>
          <cell r="H344" t="str">
            <v>Residential</v>
          </cell>
          <cell r="I344" t="str">
            <v>New</v>
          </cell>
          <cell r="J344" t="str">
            <v>Manufactured Home</v>
          </cell>
          <cell r="K344" t="str">
            <v>FL Zone 2</v>
          </cell>
          <cell r="L344" t="str">
            <v>Miscellaneous</v>
          </cell>
          <cell r="M344" t="str">
            <v>Pool pump</v>
          </cell>
          <cell r="N344" t="str">
            <v/>
          </cell>
          <cell r="O344" t="str">
            <v>Per Pool</v>
          </cell>
          <cell r="P344">
            <v>0</v>
          </cell>
          <cell r="Q344">
            <v>4376.82</v>
          </cell>
          <cell r="R344">
            <v>2192.7868199999998</v>
          </cell>
          <cell r="S344">
            <v>2184.0331799999999</v>
          </cell>
          <cell r="T344">
            <v>0.499</v>
          </cell>
          <cell r="U344">
            <v>10</v>
          </cell>
          <cell r="V344">
            <v>2184.0331799999999</v>
          </cell>
          <cell r="W344">
            <v>0.32661012710997267</v>
          </cell>
          <cell r="X344">
            <v>0.36796222370207549</v>
          </cell>
          <cell r="Y344">
            <v>1.4954448957134098E-4</v>
          </cell>
          <cell r="Z344">
            <v>1.6847831208410282E-4</v>
          </cell>
        </row>
        <row r="345">
          <cell r="A345" t="str">
            <v>ET515</v>
          </cell>
          <cell r="B345" t="str">
            <v>XXXXXXXX</v>
          </cell>
          <cell r="C345" t="str">
            <v>Yes</v>
          </cell>
          <cell r="D345" t="str">
            <v>Equipment</v>
          </cell>
          <cell r="E345" t="str">
            <v>Two Speed Pool Pump</v>
          </cell>
          <cell r="F345" t="str">
            <v>Dual Speed Pool Pump Motor 1 HP</v>
          </cell>
          <cell r="G345" t="str">
            <v>Single Speed Pool Pump Motor 1 HP</v>
          </cell>
          <cell r="H345" t="str">
            <v>Residential</v>
          </cell>
          <cell r="I345" t="str">
            <v>Turnover</v>
          </cell>
          <cell r="J345" t="str">
            <v>Single Family</v>
          </cell>
          <cell r="K345" t="str">
            <v>FL Zone 2</v>
          </cell>
          <cell r="L345" t="str">
            <v>Miscellaneous</v>
          </cell>
          <cell r="M345" t="str">
            <v>Pool pump</v>
          </cell>
          <cell r="N345" t="str">
            <v/>
          </cell>
          <cell r="O345" t="str">
            <v>Per Pool</v>
          </cell>
          <cell r="P345">
            <v>0</v>
          </cell>
          <cell r="Q345">
            <v>4376.82</v>
          </cell>
          <cell r="R345">
            <v>3330.7600199999997</v>
          </cell>
          <cell r="S345">
            <v>1046.05998</v>
          </cell>
          <cell r="T345">
            <v>0.23900000000000002</v>
          </cell>
          <cell r="U345">
            <v>10</v>
          </cell>
          <cell r="V345">
            <v>1046.05998</v>
          </cell>
          <cell r="W345">
            <v>0.15643250577010714</v>
          </cell>
          <cell r="X345">
            <v>0.17623841976913035</v>
          </cell>
          <cell r="Y345">
            <v>1.4954448957134098E-4</v>
          </cell>
          <cell r="Z345">
            <v>1.6847831208410282E-4</v>
          </cell>
        </row>
        <row r="346">
          <cell r="A346" t="str">
            <v>ET516</v>
          </cell>
          <cell r="B346" t="str">
            <v>XXXXXXXX</v>
          </cell>
          <cell r="C346" t="str">
            <v>Yes</v>
          </cell>
          <cell r="D346" t="str">
            <v>Equipment</v>
          </cell>
          <cell r="E346" t="str">
            <v>Two Speed Pool Pump</v>
          </cell>
          <cell r="F346" t="str">
            <v>Dual Speed Pool Pump Motor 1 HP</v>
          </cell>
          <cell r="G346" t="str">
            <v>Single Speed Pool Pump Motor 1 HP</v>
          </cell>
          <cell r="H346" t="str">
            <v>Residential</v>
          </cell>
          <cell r="I346" t="str">
            <v>Turnover</v>
          </cell>
          <cell r="J346" t="str">
            <v>Multi-Family</v>
          </cell>
          <cell r="K346" t="str">
            <v>FL Zone 2</v>
          </cell>
          <cell r="L346" t="str">
            <v>Miscellaneous</v>
          </cell>
          <cell r="M346" t="str">
            <v>Pool pump</v>
          </cell>
          <cell r="N346" t="str">
            <v/>
          </cell>
          <cell r="O346" t="str">
            <v>Per Pool</v>
          </cell>
          <cell r="P346">
            <v>0</v>
          </cell>
          <cell r="Q346">
            <v>4376.82</v>
          </cell>
          <cell r="R346">
            <v>3330.7600199999997</v>
          </cell>
          <cell r="S346">
            <v>1046.05998</v>
          </cell>
          <cell r="T346">
            <v>0.23900000000000002</v>
          </cell>
          <cell r="U346">
            <v>10</v>
          </cell>
          <cell r="V346">
            <v>1046.05998</v>
          </cell>
          <cell r="W346">
            <v>0.15643250577010714</v>
          </cell>
          <cell r="X346">
            <v>0.17623841976913035</v>
          </cell>
          <cell r="Y346">
            <v>1.4954448957134098E-4</v>
          </cell>
          <cell r="Z346">
            <v>1.6847831208410282E-4</v>
          </cell>
        </row>
        <row r="347">
          <cell r="A347" t="str">
            <v>ET517</v>
          </cell>
          <cell r="B347" t="str">
            <v>XXXXXXXX</v>
          </cell>
          <cell r="C347" t="str">
            <v>Yes</v>
          </cell>
          <cell r="D347" t="str">
            <v>Equipment</v>
          </cell>
          <cell r="E347" t="str">
            <v>Two Speed Pool Pump</v>
          </cell>
          <cell r="F347" t="str">
            <v>Dual Speed Pool Pump Motor 1 HP</v>
          </cell>
          <cell r="G347" t="str">
            <v>Single Speed Pool Pump Motor 1 HP</v>
          </cell>
          <cell r="H347" t="str">
            <v>Residential</v>
          </cell>
          <cell r="I347" t="str">
            <v>Turnover</v>
          </cell>
          <cell r="J347" t="str">
            <v>Manufactured Home</v>
          </cell>
          <cell r="K347" t="str">
            <v>FL Zone 2</v>
          </cell>
          <cell r="L347" t="str">
            <v>Miscellaneous</v>
          </cell>
          <cell r="M347" t="str">
            <v>Pool pump</v>
          </cell>
          <cell r="N347" t="str">
            <v/>
          </cell>
          <cell r="O347" t="str">
            <v>Per Pool</v>
          </cell>
          <cell r="P347">
            <v>0</v>
          </cell>
          <cell r="Q347">
            <v>4376.82</v>
          </cell>
          <cell r="R347">
            <v>3330.7600199999997</v>
          </cell>
          <cell r="S347">
            <v>1046.05998</v>
          </cell>
          <cell r="T347">
            <v>0.23900000000000002</v>
          </cell>
          <cell r="U347">
            <v>10</v>
          </cell>
          <cell r="V347">
            <v>1046.05998</v>
          </cell>
          <cell r="W347">
            <v>0.15643250577010714</v>
          </cell>
          <cell r="X347">
            <v>0.17623841976913035</v>
          </cell>
          <cell r="Y347">
            <v>1.4954448957134098E-4</v>
          </cell>
          <cell r="Z347">
            <v>1.6847831208410282E-4</v>
          </cell>
        </row>
        <row r="348">
          <cell r="A348" t="str">
            <v>EN521</v>
          </cell>
          <cell r="B348" t="str">
            <v>XXXXXXXX</v>
          </cell>
          <cell r="C348" t="str">
            <v>Yes</v>
          </cell>
          <cell r="D348" t="str">
            <v>Equipment</v>
          </cell>
          <cell r="E348" t="str">
            <v>Two Speed Pool Pump</v>
          </cell>
          <cell r="F348" t="str">
            <v>Dual Speed Pool Pump Motor 1 HP</v>
          </cell>
          <cell r="G348" t="str">
            <v>Single Speed Pool Pump Motor 1 HP</v>
          </cell>
          <cell r="H348" t="str">
            <v>Residential</v>
          </cell>
          <cell r="I348" t="str">
            <v>New</v>
          </cell>
          <cell r="J348" t="str">
            <v>Single Family</v>
          </cell>
          <cell r="K348" t="str">
            <v>FL Zone 2</v>
          </cell>
          <cell r="L348" t="str">
            <v>Miscellaneous</v>
          </cell>
          <cell r="M348" t="str">
            <v>Pool pump</v>
          </cell>
          <cell r="N348" t="str">
            <v/>
          </cell>
          <cell r="O348" t="str">
            <v>Per Pool</v>
          </cell>
          <cell r="P348">
            <v>0</v>
          </cell>
          <cell r="Q348">
            <v>4376.82</v>
          </cell>
          <cell r="R348">
            <v>3330.7600199999997</v>
          </cell>
          <cell r="S348">
            <v>1046.05998</v>
          </cell>
          <cell r="T348">
            <v>0.23900000000000002</v>
          </cell>
          <cell r="U348">
            <v>10</v>
          </cell>
          <cell r="V348">
            <v>1046.05998</v>
          </cell>
          <cell r="W348">
            <v>0.15643250577010714</v>
          </cell>
          <cell r="X348">
            <v>0.17623841976913035</v>
          </cell>
          <cell r="Y348">
            <v>1.4954448957134098E-4</v>
          </cell>
          <cell r="Z348">
            <v>1.6847831208410282E-4</v>
          </cell>
        </row>
        <row r="349">
          <cell r="A349" t="str">
            <v>EN522</v>
          </cell>
          <cell r="B349" t="str">
            <v>XXXXXXXX</v>
          </cell>
          <cell r="C349" t="str">
            <v>Yes</v>
          </cell>
          <cell r="D349" t="str">
            <v>Equipment</v>
          </cell>
          <cell r="E349" t="str">
            <v>Two Speed Pool Pump</v>
          </cell>
          <cell r="F349" t="str">
            <v>Dual Speed Pool Pump Motor 1 HP</v>
          </cell>
          <cell r="G349" t="str">
            <v>Single Speed Pool Pump Motor 1 HP</v>
          </cell>
          <cell r="H349" t="str">
            <v>Residential</v>
          </cell>
          <cell r="I349" t="str">
            <v>New</v>
          </cell>
          <cell r="J349" t="str">
            <v>Multi-Family</v>
          </cell>
          <cell r="K349" t="str">
            <v>FL Zone 2</v>
          </cell>
          <cell r="L349" t="str">
            <v>Miscellaneous</v>
          </cell>
          <cell r="M349" t="str">
            <v>Pool pump</v>
          </cell>
          <cell r="N349" t="str">
            <v/>
          </cell>
          <cell r="O349" t="str">
            <v>Per Pool</v>
          </cell>
          <cell r="P349">
            <v>0</v>
          </cell>
          <cell r="Q349">
            <v>4376.82</v>
          </cell>
          <cell r="R349">
            <v>3330.7600199999997</v>
          </cell>
          <cell r="S349">
            <v>1046.05998</v>
          </cell>
          <cell r="T349">
            <v>0.23900000000000002</v>
          </cell>
          <cell r="U349">
            <v>10</v>
          </cell>
          <cell r="V349">
            <v>1046.05998</v>
          </cell>
          <cell r="W349">
            <v>0.15643250577010714</v>
          </cell>
          <cell r="X349">
            <v>0.17623841976913035</v>
          </cell>
          <cell r="Y349">
            <v>1.4954448957134098E-4</v>
          </cell>
          <cell r="Z349">
            <v>1.6847831208410282E-4</v>
          </cell>
        </row>
        <row r="350">
          <cell r="A350" t="str">
            <v>EN523</v>
          </cell>
          <cell r="B350" t="str">
            <v>XXXXXXXX</v>
          </cell>
          <cell r="C350" t="str">
            <v>Yes</v>
          </cell>
          <cell r="D350" t="str">
            <v>Equipment</v>
          </cell>
          <cell r="E350" t="str">
            <v>Two Speed Pool Pump</v>
          </cell>
          <cell r="F350" t="str">
            <v>Dual Speed Pool Pump Motor 1 HP</v>
          </cell>
          <cell r="G350" t="str">
            <v>Single Speed Pool Pump Motor 1 HP</v>
          </cell>
          <cell r="H350" t="str">
            <v>Residential</v>
          </cell>
          <cell r="I350" t="str">
            <v>New</v>
          </cell>
          <cell r="J350" t="str">
            <v>Manufactured Home</v>
          </cell>
          <cell r="K350" t="str">
            <v>FL Zone 2</v>
          </cell>
          <cell r="L350" t="str">
            <v>Miscellaneous</v>
          </cell>
          <cell r="M350" t="str">
            <v>Pool pump</v>
          </cell>
          <cell r="N350" t="str">
            <v/>
          </cell>
          <cell r="O350" t="str">
            <v>Per Pool</v>
          </cell>
          <cell r="P350">
            <v>0</v>
          </cell>
          <cell r="Q350">
            <v>4376.82</v>
          </cell>
          <cell r="R350">
            <v>3330.7600199999997</v>
          </cell>
          <cell r="S350">
            <v>1046.05998</v>
          </cell>
          <cell r="T350">
            <v>0.23900000000000002</v>
          </cell>
          <cell r="U350">
            <v>10</v>
          </cell>
          <cell r="V350">
            <v>1046.05998</v>
          </cell>
          <cell r="W350">
            <v>0.15643250577010714</v>
          </cell>
          <cell r="X350">
            <v>0.17623841976913035</v>
          </cell>
          <cell r="Y350">
            <v>1.4954448957134098E-4</v>
          </cell>
          <cell r="Z350">
            <v>1.6847831208410282E-4</v>
          </cell>
        </row>
        <row r="351">
          <cell r="A351" t="str">
            <v>ET524</v>
          </cell>
          <cell r="B351" t="str">
            <v>XXXXXXXX</v>
          </cell>
          <cell r="C351" t="str">
            <v>Yes</v>
          </cell>
          <cell r="D351" t="str">
            <v>Equipment</v>
          </cell>
          <cell r="E351" t="str">
            <v>Variable Speed Pool Pump</v>
          </cell>
          <cell r="F351" t="str">
            <v>Dual Speed Pool Pump Motor 1 HP</v>
          </cell>
          <cell r="G351" t="str">
            <v>Single Speed Pool Pump Motor 1 HP</v>
          </cell>
          <cell r="H351" t="str">
            <v>Residential</v>
          </cell>
          <cell r="I351" t="str">
            <v>Turnover</v>
          </cell>
          <cell r="J351" t="str">
            <v>Single Family</v>
          </cell>
          <cell r="K351" t="str">
            <v>FL Zone 2</v>
          </cell>
          <cell r="L351" t="str">
            <v>Miscellaneous</v>
          </cell>
          <cell r="M351" t="str">
            <v>Pool pump</v>
          </cell>
          <cell r="N351" t="str">
            <v/>
          </cell>
          <cell r="O351" t="str">
            <v>Per Pool</v>
          </cell>
          <cell r="P351">
            <v>0.57000000000000006</v>
          </cell>
          <cell r="Q351">
            <v>4376.82</v>
          </cell>
          <cell r="R351">
            <v>1216.75596</v>
          </cell>
          <cell r="S351">
            <v>3160.0640399999997</v>
          </cell>
          <cell r="T351">
            <v>0.72199999999999998</v>
          </cell>
          <cell r="U351">
            <v>10</v>
          </cell>
          <cell r="V351">
            <v>3160.0640399999997</v>
          </cell>
          <cell r="W351">
            <v>0.47257016387454959</v>
          </cell>
          <cell r="X351">
            <v>0.53240225553687071</v>
          </cell>
          <cell r="Y351">
            <v>1.4954448957134098E-4</v>
          </cell>
          <cell r="Z351">
            <v>1.6847831208410282E-4</v>
          </cell>
        </row>
        <row r="352">
          <cell r="A352" t="str">
            <v>ET525</v>
          </cell>
          <cell r="B352" t="str">
            <v>XXXXXXXX</v>
          </cell>
          <cell r="C352" t="str">
            <v>Yes</v>
          </cell>
          <cell r="D352" t="str">
            <v>Equipment</v>
          </cell>
          <cell r="E352" t="str">
            <v>Variable Speed Pool Pump</v>
          </cell>
          <cell r="F352" t="str">
            <v>Dual Speed Pool Pump Motor 1 HP</v>
          </cell>
          <cell r="G352" t="str">
            <v>Single Speed Pool Pump Motor 1 HP</v>
          </cell>
          <cell r="H352" t="str">
            <v>Residential</v>
          </cell>
          <cell r="I352" t="str">
            <v>Turnover</v>
          </cell>
          <cell r="J352" t="str">
            <v>Multi-Family</v>
          </cell>
          <cell r="K352" t="str">
            <v>FL Zone 2</v>
          </cell>
          <cell r="L352" t="str">
            <v>Miscellaneous</v>
          </cell>
          <cell r="M352" t="str">
            <v>Pool pump</v>
          </cell>
          <cell r="N352" t="str">
            <v/>
          </cell>
          <cell r="O352" t="str">
            <v>Per Pool</v>
          </cell>
          <cell r="P352">
            <v>0.57000000000000006</v>
          </cell>
          <cell r="Q352">
            <v>4376.82</v>
          </cell>
          <cell r="R352">
            <v>1216.75596</v>
          </cell>
          <cell r="S352">
            <v>3160.0640399999997</v>
          </cell>
          <cell r="T352">
            <v>0.72199999999999998</v>
          </cell>
          <cell r="U352">
            <v>10</v>
          </cell>
          <cell r="V352">
            <v>3160.0640399999997</v>
          </cell>
          <cell r="W352">
            <v>0.47257016387454959</v>
          </cell>
          <cell r="X352">
            <v>0.53240225553687071</v>
          </cell>
          <cell r="Y352">
            <v>1.4954448957134098E-4</v>
          </cell>
          <cell r="Z352">
            <v>1.6847831208410282E-4</v>
          </cell>
        </row>
        <row r="353">
          <cell r="A353" t="str">
            <v>ET526</v>
          </cell>
          <cell r="B353" t="str">
            <v>XXXXXXXX</v>
          </cell>
          <cell r="C353" t="str">
            <v>Yes</v>
          </cell>
          <cell r="D353" t="str">
            <v>Equipment</v>
          </cell>
          <cell r="E353" t="str">
            <v>Variable Speed Pool Pump</v>
          </cell>
          <cell r="F353" t="str">
            <v>Dual Speed Pool Pump Motor 1 HP</v>
          </cell>
          <cell r="G353" t="str">
            <v>Single Speed Pool Pump Motor 1 HP</v>
          </cell>
          <cell r="H353" t="str">
            <v>Residential</v>
          </cell>
          <cell r="I353" t="str">
            <v>Turnover</v>
          </cell>
          <cell r="J353" t="str">
            <v>Manufactured Home</v>
          </cell>
          <cell r="K353" t="str">
            <v>FL Zone 2</v>
          </cell>
          <cell r="L353" t="str">
            <v>Miscellaneous</v>
          </cell>
          <cell r="M353" t="str">
            <v>Pool pump</v>
          </cell>
          <cell r="N353" t="str">
            <v/>
          </cell>
          <cell r="O353" t="str">
            <v>Per Pool</v>
          </cell>
          <cell r="P353">
            <v>0.57000000000000006</v>
          </cell>
          <cell r="Q353">
            <v>4376.82</v>
          </cell>
          <cell r="R353">
            <v>1216.75596</v>
          </cell>
          <cell r="S353">
            <v>3160.0640399999997</v>
          </cell>
          <cell r="T353">
            <v>0.72199999999999998</v>
          </cell>
          <cell r="U353">
            <v>10</v>
          </cell>
          <cell r="V353">
            <v>3160.0640399999997</v>
          </cell>
          <cell r="W353">
            <v>0.47257016387454959</v>
          </cell>
          <cell r="X353">
            <v>0.53240225553687071</v>
          </cell>
          <cell r="Y353">
            <v>1.4954448957134098E-4</v>
          </cell>
          <cell r="Z353">
            <v>1.6847831208410282E-4</v>
          </cell>
        </row>
        <row r="354">
          <cell r="A354" t="str">
            <v>EN530</v>
          </cell>
          <cell r="B354" t="str">
            <v>XXXXXXXX</v>
          </cell>
          <cell r="C354" t="str">
            <v>Yes</v>
          </cell>
          <cell r="D354" t="str">
            <v>Equipment</v>
          </cell>
          <cell r="E354" t="str">
            <v>Variable Speed Pool Pump</v>
          </cell>
          <cell r="F354" t="str">
            <v>Dual Speed Pool Pump Motor 1 HP</v>
          </cell>
          <cell r="G354" t="str">
            <v>Single Speed Pool Pump Motor 1 HP</v>
          </cell>
          <cell r="H354" t="str">
            <v>Residential</v>
          </cell>
          <cell r="I354" t="str">
            <v>New</v>
          </cell>
          <cell r="J354" t="str">
            <v>Single Family</v>
          </cell>
          <cell r="K354" t="str">
            <v>FL Zone 2</v>
          </cell>
          <cell r="L354" t="str">
            <v>Miscellaneous</v>
          </cell>
          <cell r="M354" t="str">
            <v>Pool pump</v>
          </cell>
          <cell r="N354" t="str">
            <v/>
          </cell>
          <cell r="O354" t="str">
            <v>Per Pool</v>
          </cell>
          <cell r="P354">
            <v>0.57000000000000006</v>
          </cell>
          <cell r="Q354">
            <v>4376.82</v>
          </cell>
          <cell r="R354">
            <v>1216.75596</v>
          </cell>
          <cell r="S354">
            <v>3160.0640399999997</v>
          </cell>
          <cell r="T354">
            <v>0.72199999999999998</v>
          </cell>
          <cell r="U354">
            <v>10</v>
          </cell>
          <cell r="V354">
            <v>3160.0640399999997</v>
          </cell>
          <cell r="W354">
            <v>0.47257016387454959</v>
          </cell>
          <cell r="X354">
            <v>0.53240225553687071</v>
          </cell>
          <cell r="Y354">
            <v>1.4954448957134098E-4</v>
          </cell>
          <cell r="Z354">
            <v>1.6847831208410282E-4</v>
          </cell>
        </row>
        <row r="355">
          <cell r="A355" t="str">
            <v>EN531</v>
          </cell>
          <cell r="B355" t="str">
            <v>XXXXXXXX</v>
          </cell>
          <cell r="C355" t="str">
            <v>Yes</v>
          </cell>
          <cell r="D355" t="str">
            <v>Equipment</v>
          </cell>
          <cell r="E355" t="str">
            <v>Variable Speed Pool Pump</v>
          </cell>
          <cell r="F355" t="str">
            <v>Dual Speed Pool Pump Motor 1 HP</v>
          </cell>
          <cell r="G355" t="str">
            <v>Single Speed Pool Pump Motor 1 HP</v>
          </cell>
          <cell r="H355" t="str">
            <v>Residential</v>
          </cell>
          <cell r="I355" t="str">
            <v>New</v>
          </cell>
          <cell r="J355" t="str">
            <v>Multi-Family</v>
          </cell>
          <cell r="K355" t="str">
            <v>FL Zone 2</v>
          </cell>
          <cell r="L355" t="str">
            <v>Miscellaneous</v>
          </cell>
          <cell r="M355" t="str">
            <v>Pool pump</v>
          </cell>
          <cell r="N355" t="str">
            <v/>
          </cell>
          <cell r="O355" t="str">
            <v>Per Pool</v>
          </cell>
          <cell r="P355">
            <v>0.57000000000000006</v>
          </cell>
          <cell r="Q355">
            <v>4376.82</v>
          </cell>
          <cell r="R355">
            <v>1216.75596</v>
          </cell>
          <cell r="S355">
            <v>3160.0640399999997</v>
          </cell>
          <cell r="T355">
            <v>0.72199999999999998</v>
          </cell>
          <cell r="U355">
            <v>10</v>
          </cell>
          <cell r="V355">
            <v>3160.0640399999997</v>
          </cell>
          <cell r="W355">
            <v>0.47257016387454959</v>
          </cell>
          <cell r="X355">
            <v>0.53240225553687071</v>
          </cell>
          <cell r="Y355">
            <v>1.4954448957134098E-4</v>
          </cell>
          <cell r="Z355">
            <v>1.6847831208410282E-4</v>
          </cell>
        </row>
        <row r="356">
          <cell r="A356" t="str">
            <v>EN532</v>
          </cell>
          <cell r="B356" t="str">
            <v>XXXXXXXX</v>
          </cell>
          <cell r="C356" t="str">
            <v>Yes</v>
          </cell>
          <cell r="D356" t="str">
            <v>Equipment</v>
          </cell>
          <cell r="E356" t="str">
            <v>Variable Speed Pool Pump</v>
          </cell>
          <cell r="F356" t="str">
            <v>Dual Speed Pool Pump Motor 1 HP</v>
          </cell>
          <cell r="G356" t="str">
            <v>Single Speed Pool Pump Motor 1 HP</v>
          </cell>
          <cell r="H356" t="str">
            <v>Residential</v>
          </cell>
          <cell r="I356" t="str">
            <v>New</v>
          </cell>
          <cell r="J356" t="str">
            <v>Manufactured Home</v>
          </cell>
          <cell r="K356" t="str">
            <v>FL Zone 2</v>
          </cell>
          <cell r="L356" t="str">
            <v>Miscellaneous</v>
          </cell>
          <cell r="M356" t="str">
            <v>Pool pump</v>
          </cell>
          <cell r="N356" t="str">
            <v/>
          </cell>
          <cell r="O356" t="str">
            <v>Per Pool</v>
          </cell>
          <cell r="P356">
            <v>0.57000000000000006</v>
          </cell>
          <cell r="Q356">
            <v>4376.82</v>
          </cell>
          <cell r="R356">
            <v>1216.75596</v>
          </cell>
          <cell r="S356">
            <v>3160.0640399999997</v>
          </cell>
          <cell r="T356">
            <v>0.72199999999999998</v>
          </cell>
          <cell r="U356">
            <v>10</v>
          </cell>
          <cell r="V356">
            <v>3160.0640399999997</v>
          </cell>
          <cell r="W356">
            <v>0.47257016387454959</v>
          </cell>
          <cell r="X356">
            <v>0.53240225553687071</v>
          </cell>
          <cell r="Y356">
            <v>1.4954448957134098E-4</v>
          </cell>
          <cell r="Z356">
            <v>1.6847831208410282E-4</v>
          </cell>
        </row>
        <row r="357">
          <cell r="A357" t="str">
            <v>NE533</v>
          </cell>
          <cell r="B357" t="str">
            <v>XXXXXXXX</v>
          </cell>
          <cell r="C357" t="str">
            <v>Yes</v>
          </cell>
          <cell r="D357" t="str">
            <v>Nonequipment</v>
          </cell>
          <cell r="E357" t="str">
            <v>Removal of 2nd Refrigerator-Freezer</v>
          </cell>
          <cell r="F357" t="str">
            <v>No Refrigerator</v>
          </cell>
          <cell r="G357" t="str">
            <v>Current Market Average Refrigerator</v>
          </cell>
          <cell r="H357" t="str">
            <v>Residential</v>
          </cell>
          <cell r="I357" t="str">
            <v>Existing</v>
          </cell>
          <cell r="J357" t="str">
            <v>Single Family</v>
          </cell>
          <cell r="K357" t="str">
            <v>FL Zone 2</v>
          </cell>
          <cell r="L357" t="str">
            <v>Appliances</v>
          </cell>
          <cell r="N357" t="str">
            <v>Refrigerator</v>
          </cell>
          <cell r="O357" t="str">
            <v>Per Appliance</v>
          </cell>
          <cell r="P357">
            <v>3.3250000000000002E-2</v>
          </cell>
          <cell r="Q357">
            <v>1052.5804999999998</v>
          </cell>
          <cell r="R357">
            <v>0</v>
          </cell>
          <cell r="S357">
            <v>1052.5804999999998</v>
          </cell>
          <cell r="T357">
            <v>1</v>
          </cell>
          <cell r="U357">
            <v>5</v>
          </cell>
          <cell r="V357">
            <v>1052.5804999999998</v>
          </cell>
          <cell r="W357">
            <v>0.12010644853564699</v>
          </cell>
          <cell r="X357">
            <v>0.10753923023717145</v>
          </cell>
          <cell r="Y357">
            <v>1.1410666313469327E-4</v>
          </cell>
          <cell r="Z357">
            <v>1.0216722638997347E-4</v>
          </cell>
        </row>
        <row r="358">
          <cell r="A358" t="str">
            <v>NE534</v>
          </cell>
          <cell r="B358" t="str">
            <v>XXXXXXXX</v>
          </cell>
          <cell r="C358" t="str">
            <v>Yes</v>
          </cell>
          <cell r="D358" t="str">
            <v>Nonequipment</v>
          </cell>
          <cell r="E358" t="str">
            <v>Removal of 2nd Refrigerator-Freezer</v>
          </cell>
          <cell r="F358" t="str">
            <v>No Refrigerator</v>
          </cell>
          <cell r="G358" t="str">
            <v>Current Market Average Refrigerator</v>
          </cell>
          <cell r="H358" t="str">
            <v>Residential</v>
          </cell>
          <cell r="I358" t="str">
            <v>Existing</v>
          </cell>
          <cell r="J358" t="str">
            <v>Multi-Family</v>
          </cell>
          <cell r="K358" t="str">
            <v>FL Zone 2</v>
          </cell>
          <cell r="L358" t="str">
            <v>Appliances</v>
          </cell>
          <cell r="N358" t="str">
            <v>Refrigerator</v>
          </cell>
          <cell r="O358" t="str">
            <v>Per Appliance</v>
          </cell>
          <cell r="P358">
            <v>1.1083333333333334E-2</v>
          </cell>
          <cell r="Q358">
            <v>1052.5804999999998</v>
          </cell>
          <cell r="R358">
            <v>0</v>
          </cell>
          <cell r="S358">
            <v>1052.5804999999998</v>
          </cell>
          <cell r="T358">
            <v>1</v>
          </cell>
          <cell r="U358">
            <v>5</v>
          </cell>
          <cell r="V358">
            <v>1052.5804999999998</v>
          </cell>
          <cell r="W358">
            <v>0.12010644853564699</v>
          </cell>
          <cell r="X358">
            <v>0.10753923023717145</v>
          </cell>
          <cell r="Y358">
            <v>1.1410666313469327E-4</v>
          </cell>
          <cell r="Z358">
            <v>1.0216722638997347E-4</v>
          </cell>
        </row>
        <row r="359">
          <cell r="A359" t="str">
            <v>NE535</v>
          </cell>
          <cell r="B359" t="str">
            <v>XXXXXXXX</v>
          </cell>
          <cell r="C359" t="str">
            <v>Yes</v>
          </cell>
          <cell r="D359" t="str">
            <v>Nonequipment</v>
          </cell>
          <cell r="E359" t="str">
            <v>Removal of 2nd Refrigerator-Freezer</v>
          </cell>
          <cell r="F359" t="str">
            <v>No Refrigerator</v>
          </cell>
          <cell r="G359" t="str">
            <v>Current Market Average Refrigerator</v>
          </cell>
          <cell r="H359" t="str">
            <v>Residential</v>
          </cell>
          <cell r="I359" t="str">
            <v>Existing</v>
          </cell>
          <cell r="J359" t="str">
            <v>Manufactured Home</v>
          </cell>
          <cell r="K359" t="str">
            <v>FL Zone 2</v>
          </cell>
          <cell r="L359" t="str">
            <v>Appliances</v>
          </cell>
          <cell r="N359" t="str">
            <v>Refrigerator</v>
          </cell>
          <cell r="O359" t="str">
            <v>Per Appliance</v>
          </cell>
          <cell r="P359">
            <v>1.1083333333333334E-2</v>
          </cell>
          <cell r="Q359">
            <v>1052.5804999999998</v>
          </cell>
          <cell r="R359">
            <v>0</v>
          </cell>
          <cell r="S359">
            <v>1052.5804999999998</v>
          </cell>
          <cell r="T359">
            <v>1</v>
          </cell>
          <cell r="U359">
            <v>5</v>
          </cell>
          <cell r="V359">
            <v>1052.5804999999998</v>
          </cell>
          <cell r="W359">
            <v>0.12010644853564699</v>
          </cell>
          <cell r="X359">
            <v>0.10753923023717145</v>
          </cell>
          <cell r="Y359">
            <v>1.1410666313469327E-4</v>
          </cell>
          <cell r="Z359">
            <v>1.0216722638997347E-4</v>
          </cell>
        </row>
        <row r="360">
          <cell r="A360" t="str">
            <v>NN536</v>
          </cell>
          <cell r="B360" t="str">
            <v>XXXXXXXX</v>
          </cell>
          <cell r="C360" t="str">
            <v>Yes</v>
          </cell>
          <cell r="D360" t="str">
            <v>Nonequipment</v>
          </cell>
          <cell r="E360" t="str">
            <v>Removal of 2nd Refrigerator-Freezer</v>
          </cell>
          <cell r="F360" t="str">
            <v>No Refrigerator</v>
          </cell>
          <cell r="G360" t="str">
            <v>N/A - Retrofit Only</v>
          </cell>
          <cell r="H360" t="str">
            <v>Residential</v>
          </cell>
          <cell r="I360" t="str">
            <v>New</v>
          </cell>
          <cell r="J360" t="str">
            <v>Single Family</v>
          </cell>
          <cell r="K360" t="str">
            <v>FL Zone 2</v>
          </cell>
          <cell r="L360" t="str">
            <v>Appliances</v>
          </cell>
          <cell r="N360" t="str">
            <v>Refrigerator</v>
          </cell>
          <cell r="O360" t="str">
            <v>Per Appliance</v>
          </cell>
          <cell r="P360">
            <v>0</v>
          </cell>
          <cell r="Q360">
            <v>1052.5804999999998</v>
          </cell>
          <cell r="R360">
            <v>0</v>
          </cell>
          <cell r="S360">
            <v>1052.5804999999998</v>
          </cell>
          <cell r="T360">
            <v>1</v>
          </cell>
          <cell r="U360">
            <v>5</v>
          </cell>
          <cell r="V360">
            <v>1052.5804999999998</v>
          </cell>
          <cell r="W360">
            <v>0.12010644853564699</v>
          </cell>
          <cell r="X360">
            <v>0.10753923023717145</v>
          </cell>
          <cell r="Y360">
            <v>1.1410666313469327E-4</v>
          </cell>
          <cell r="Z360">
            <v>1.0216722638997347E-4</v>
          </cell>
        </row>
        <row r="361">
          <cell r="A361" t="str">
            <v>NN537</v>
          </cell>
          <cell r="B361" t="str">
            <v>XXXXXXXX</v>
          </cell>
          <cell r="C361" t="str">
            <v>Yes</v>
          </cell>
          <cell r="D361" t="str">
            <v>Nonequipment</v>
          </cell>
          <cell r="E361" t="str">
            <v>Removal of 2nd Refrigerator-Freezer</v>
          </cell>
          <cell r="F361" t="str">
            <v>No Refrigerator</v>
          </cell>
          <cell r="G361" t="str">
            <v>N/A - Retrofit Only</v>
          </cell>
          <cell r="H361" t="str">
            <v>Residential</v>
          </cell>
          <cell r="I361" t="str">
            <v>New</v>
          </cell>
          <cell r="J361" t="str">
            <v>Multi-Family</v>
          </cell>
          <cell r="K361" t="str">
            <v>FL Zone 2</v>
          </cell>
          <cell r="L361" t="str">
            <v>Appliances</v>
          </cell>
          <cell r="N361" t="str">
            <v>Refrigerator</v>
          </cell>
          <cell r="O361" t="str">
            <v>Per Appliance</v>
          </cell>
          <cell r="P361">
            <v>0</v>
          </cell>
          <cell r="Q361">
            <v>1052.5804999999998</v>
          </cell>
          <cell r="R361">
            <v>0</v>
          </cell>
          <cell r="S361">
            <v>1052.5804999999998</v>
          </cell>
          <cell r="T361">
            <v>1</v>
          </cell>
          <cell r="U361">
            <v>5</v>
          </cell>
          <cell r="V361">
            <v>1052.5804999999998</v>
          </cell>
          <cell r="W361">
            <v>0.12010644853564699</v>
          </cell>
          <cell r="X361">
            <v>0.10753923023717145</v>
          </cell>
          <cell r="Y361">
            <v>1.1410666313469327E-4</v>
          </cell>
          <cell r="Z361">
            <v>1.0216722638997347E-4</v>
          </cell>
        </row>
        <row r="362">
          <cell r="A362" t="str">
            <v>NN538</v>
          </cell>
          <cell r="B362" t="str">
            <v>XXXXXXXX</v>
          </cell>
          <cell r="C362" t="str">
            <v>Yes</v>
          </cell>
          <cell r="D362" t="str">
            <v>Nonequipment</v>
          </cell>
          <cell r="E362" t="str">
            <v>Removal of 2nd Refrigerator-Freezer</v>
          </cell>
          <cell r="F362" t="str">
            <v>No Refrigerator</v>
          </cell>
          <cell r="G362" t="str">
            <v>N/A - Retrofit Only</v>
          </cell>
          <cell r="H362" t="str">
            <v>Residential</v>
          </cell>
          <cell r="I362" t="str">
            <v>New</v>
          </cell>
          <cell r="J362" t="str">
            <v>Manufactured Home</v>
          </cell>
          <cell r="K362" t="str">
            <v>FL Zone 2</v>
          </cell>
          <cell r="L362" t="str">
            <v>Appliances</v>
          </cell>
          <cell r="N362" t="str">
            <v>Refrigerator</v>
          </cell>
          <cell r="O362" t="str">
            <v>Per Appliance</v>
          </cell>
          <cell r="P362">
            <v>0</v>
          </cell>
          <cell r="Q362">
            <v>1052.5804999999998</v>
          </cell>
          <cell r="R362">
            <v>0</v>
          </cell>
          <cell r="S362">
            <v>1052.5804999999998</v>
          </cell>
          <cell r="T362">
            <v>1</v>
          </cell>
          <cell r="U362">
            <v>5</v>
          </cell>
          <cell r="V362">
            <v>1052.5804999999998</v>
          </cell>
          <cell r="W362">
            <v>0.12010644853564699</v>
          </cell>
          <cell r="X362">
            <v>0.10753923023717145</v>
          </cell>
          <cell r="Y362">
            <v>1.1410666313469327E-4</v>
          </cell>
          <cell r="Z362">
            <v>1.0216722638997347E-4</v>
          </cell>
        </row>
        <row r="363">
          <cell r="A363" t="str">
            <v>NE539</v>
          </cell>
          <cell r="B363" t="str">
            <v>XXXXXXXX</v>
          </cell>
          <cell r="C363" t="str">
            <v>Yes</v>
          </cell>
          <cell r="D363" t="str">
            <v>Nonequipment</v>
          </cell>
          <cell r="E363" t="str">
            <v>Drain Water Heat Recovery</v>
          </cell>
          <cell r="F363" t="str">
            <v>Hot Water Loop with 50 Gallon Electric Resistance Heater and Drain Water Heat Exchanger</v>
          </cell>
          <cell r="G363" t="str">
            <v>Standard Hot Water Loop with 50 Gallon Electric Resistance Heater, No Drain Water Heat Recovery</v>
          </cell>
          <cell r="H363" t="str">
            <v>Residential</v>
          </cell>
          <cell r="I363" t="str">
            <v>Existing</v>
          </cell>
          <cell r="J363" t="str">
            <v>Single Family</v>
          </cell>
          <cell r="K363" t="str">
            <v>FL Zone 2</v>
          </cell>
          <cell r="L363" t="str">
            <v>Domestic Hot Water</v>
          </cell>
          <cell r="N363" t="str">
            <v/>
          </cell>
          <cell r="O363" t="str">
            <v>Per End Use Consumption</v>
          </cell>
          <cell r="P363">
            <v>9.5000000000000001E-2</v>
          </cell>
          <cell r="Q363">
            <v>1931</v>
          </cell>
          <cell r="R363">
            <v>1693.4870000000001</v>
          </cell>
          <cell r="S363">
            <v>237.51300000000001</v>
          </cell>
          <cell r="T363">
            <v>0.123</v>
          </cell>
          <cell r="U363">
            <v>15</v>
          </cell>
          <cell r="V363">
            <v>237.51300000000001</v>
          </cell>
          <cell r="W363">
            <v>2.1393000565225466E-2</v>
          </cell>
          <cell r="X363">
            <v>4.6050571786539568E-2</v>
          </cell>
          <cell r="Y363">
            <v>9.0070861659047996E-5</v>
          </cell>
          <cell r="Z363">
            <v>1.9388653162790906E-4</v>
          </cell>
        </row>
        <row r="364">
          <cell r="A364" t="str">
            <v>NE540</v>
          </cell>
          <cell r="B364" t="str">
            <v>XXXXXXXX</v>
          </cell>
          <cell r="C364" t="str">
            <v>Yes</v>
          </cell>
          <cell r="D364" t="str">
            <v>Nonequipment</v>
          </cell>
          <cell r="E364" t="str">
            <v>Drain Water Heat Recovery</v>
          </cell>
          <cell r="F364" t="str">
            <v>Hot Water Loop with 50 Gallon Electric Resistance Heater and Drain Water Heat Exchanger</v>
          </cell>
          <cell r="G364" t="str">
            <v>Standard Hot Water Loop with 50 Gallon Electric Resistance Heater, No Drain Water Heat Recovery</v>
          </cell>
          <cell r="H364" t="str">
            <v>Residential</v>
          </cell>
          <cell r="I364" t="str">
            <v>Existing</v>
          </cell>
          <cell r="J364" t="str">
            <v>Multi-Family</v>
          </cell>
          <cell r="K364" t="str">
            <v>FL Zone 2</v>
          </cell>
          <cell r="L364" t="str">
            <v>Domestic Hot Water</v>
          </cell>
          <cell r="N364" t="str">
            <v/>
          </cell>
          <cell r="O364" t="str">
            <v>Per End Use Consumption</v>
          </cell>
          <cell r="P364">
            <v>9.5000000000000001E-2</v>
          </cell>
          <cell r="Q364">
            <v>1654</v>
          </cell>
          <cell r="R364">
            <v>1450.558</v>
          </cell>
          <cell r="S364">
            <v>203.44200000000001</v>
          </cell>
          <cell r="T364">
            <v>0.123</v>
          </cell>
          <cell r="U364">
            <v>15</v>
          </cell>
          <cell r="V364">
            <v>203.44200000000001</v>
          </cell>
          <cell r="W364">
            <v>1.8324196237640044E-2</v>
          </cell>
          <cell r="X364">
            <v>3.9444663767445078E-2</v>
          </cell>
          <cell r="Y364">
            <v>9.0070861659047996E-5</v>
          </cell>
          <cell r="Z364">
            <v>1.9388653162790906E-4</v>
          </cell>
        </row>
        <row r="365">
          <cell r="A365" t="str">
            <v>NE541</v>
          </cell>
          <cell r="B365" t="str">
            <v>XXXXXXXX</v>
          </cell>
          <cell r="C365" t="str">
            <v>Yes</v>
          </cell>
          <cell r="D365" t="str">
            <v>Nonequipment</v>
          </cell>
          <cell r="E365" t="str">
            <v>Drain Water Heat Recovery</v>
          </cell>
          <cell r="F365" t="str">
            <v>Hot Water Loop with 50 Gallon Electric Resistance Heater and Drain Water Heat Exchanger</v>
          </cell>
          <cell r="G365" t="str">
            <v>Standard Hot Water Loop with 50 Gallon Electric Resistance Heater, No Drain Water Heat Recovery</v>
          </cell>
          <cell r="H365" t="str">
            <v>Residential</v>
          </cell>
          <cell r="I365" t="str">
            <v>Existing</v>
          </cell>
          <cell r="J365" t="str">
            <v>Manufactured Home</v>
          </cell>
          <cell r="K365" t="str">
            <v>FL Zone 2</v>
          </cell>
          <cell r="L365" t="str">
            <v>Domestic Hot Water</v>
          </cell>
          <cell r="N365" t="str">
            <v/>
          </cell>
          <cell r="O365" t="str">
            <v>Per End Use Consumption</v>
          </cell>
          <cell r="P365">
            <v>9.5000000000000001E-2</v>
          </cell>
          <cell r="Q365">
            <v>2449</v>
          </cell>
          <cell r="R365">
            <v>2147.7730000000001</v>
          </cell>
          <cell r="S365">
            <v>301.22699999999998</v>
          </cell>
          <cell r="T365">
            <v>0.12299999999999998</v>
          </cell>
          <cell r="U365">
            <v>15</v>
          </cell>
          <cell r="V365">
            <v>301.22699999999998</v>
          </cell>
          <cell r="W365">
            <v>2.7131775444970047E-2</v>
          </cell>
          <cell r="X365">
            <v>5.8403858262680158E-2</v>
          </cell>
          <cell r="Y365">
            <v>9.0070861659047996E-5</v>
          </cell>
          <cell r="Z365">
            <v>1.9388653162790906E-4</v>
          </cell>
        </row>
        <row r="366">
          <cell r="A366" t="str">
            <v>NN542</v>
          </cell>
          <cell r="B366" t="str">
            <v>XXXXXXXX</v>
          </cell>
          <cell r="C366" t="str">
            <v>Yes</v>
          </cell>
          <cell r="D366" t="str">
            <v>Nonequipment</v>
          </cell>
          <cell r="E366" t="str">
            <v>Drain Water Heat Recovery</v>
          </cell>
          <cell r="F366" t="str">
            <v>Hot Water Loop with 50 Gallon Electric Resistance Heater and Drain Water Heat Exchanger</v>
          </cell>
          <cell r="G366" t="str">
            <v>Standard Hot Water Loop with 50 Gallon Electric Resistance Heater, No Drain Water Heat Recovery</v>
          </cell>
          <cell r="H366" t="str">
            <v>Residential</v>
          </cell>
          <cell r="I366" t="str">
            <v>New</v>
          </cell>
          <cell r="J366" t="str">
            <v>Single Family</v>
          </cell>
          <cell r="K366" t="str">
            <v>FL Zone 2</v>
          </cell>
          <cell r="L366" t="str">
            <v>Domestic Hot Water</v>
          </cell>
          <cell r="N366" t="str">
            <v/>
          </cell>
          <cell r="O366" t="str">
            <v>Per End Use Consumption</v>
          </cell>
          <cell r="P366">
            <v>9.5000000000000001E-2</v>
          </cell>
          <cell r="Q366">
            <v>1931</v>
          </cell>
          <cell r="R366">
            <v>1693.4870000000001</v>
          </cell>
          <cell r="S366">
            <v>237.51300000000001</v>
          </cell>
          <cell r="T366">
            <v>0.123</v>
          </cell>
          <cell r="U366">
            <v>15</v>
          </cell>
          <cell r="V366">
            <v>237.51300000000001</v>
          </cell>
          <cell r="W366">
            <v>2.1393000565225466E-2</v>
          </cell>
          <cell r="X366">
            <v>4.6050571786539568E-2</v>
          </cell>
          <cell r="Y366">
            <v>9.0070861659047996E-5</v>
          </cell>
          <cell r="Z366">
            <v>1.9388653162790906E-4</v>
          </cell>
        </row>
        <row r="367">
          <cell r="A367" t="str">
            <v>NN543</v>
          </cell>
          <cell r="B367" t="str">
            <v>XXXXXXXX</v>
          </cell>
          <cell r="C367" t="str">
            <v>Yes</v>
          </cell>
          <cell r="D367" t="str">
            <v>Nonequipment</v>
          </cell>
          <cell r="E367" t="str">
            <v>Drain Water Heat Recovery</v>
          </cell>
          <cell r="F367" t="str">
            <v>Hot Water Loop with 50 Gallon Electric Resistance Heater and Drain Water Heat Exchanger</v>
          </cell>
          <cell r="G367" t="str">
            <v>Standard Hot Water Loop with 50 Gallon Electric Resistance Heater, No Drain Water Heat Recovery</v>
          </cell>
          <cell r="H367" t="str">
            <v>Residential</v>
          </cell>
          <cell r="I367" t="str">
            <v>New</v>
          </cell>
          <cell r="J367" t="str">
            <v>Multi-Family</v>
          </cell>
          <cell r="K367" t="str">
            <v>FL Zone 2</v>
          </cell>
          <cell r="L367" t="str">
            <v>Domestic Hot Water</v>
          </cell>
          <cell r="N367" t="str">
            <v/>
          </cell>
          <cell r="O367" t="str">
            <v>Per End Use Consumption</v>
          </cell>
          <cell r="P367">
            <v>9.5000000000000001E-2</v>
          </cell>
          <cell r="Q367">
            <v>1654</v>
          </cell>
          <cell r="R367">
            <v>1450.558</v>
          </cell>
          <cell r="S367">
            <v>203.44200000000001</v>
          </cell>
          <cell r="T367">
            <v>0.123</v>
          </cell>
          <cell r="U367">
            <v>15</v>
          </cell>
          <cell r="V367">
            <v>203.44200000000001</v>
          </cell>
          <cell r="W367">
            <v>1.8324196237640044E-2</v>
          </cell>
          <cell r="X367">
            <v>3.9444663767445078E-2</v>
          </cell>
          <cell r="Y367">
            <v>9.0070861659047996E-5</v>
          </cell>
          <cell r="Z367">
            <v>1.9388653162790906E-4</v>
          </cell>
        </row>
        <row r="368">
          <cell r="A368" t="str">
            <v>NN544</v>
          </cell>
          <cell r="B368" t="str">
            <v>XXXXXXXX</v>
          </cell>
          <cell r="C368" t="str">
            <v>Yes</v>
          </cell>
          <cell r="D368" t="str">
            <v>Nonequipment</v>
          </cell>
          <cell r="E368" t="str">
            <v>Drain Water Heat Recovery</v>
          </cell>
          <cell r="F368" t="str">
            <v>Hot Water Loop with 50 Gallon Electric Resistance Heater and Drain Water Heat Exchanger</v>
          </cell>
          <cell r="G368" t="str">
            <v>Standard Hot Water Loop with 50 Gallon Electric Resistance Heater, No Drain Water Heat Recovery</v>
          </cell>
          <cell r="H368" t="str">
            <v>Residential</v>
          </cell>
          <cell r="I368" t="str">
            <v>New</v>
          </cell>
          <cell r="J368" t="str">
            <v>Manufactured Home</v>
          </cell>
          <cell r="K368" t="str">
            <v>FL Zone 2</v>
          </cell>
          <cell r="L368" t="str">
            <v>Domestic Hot Water</v>
          </cell>
          <cell r="N368" t="str">
            <v/>
          </cell>
          <cell r="O368" t="str">
            <v>Per End Use Consumption</v>
          </cell>
          <cell r="P368">
            <v>9.5000000000000001E-2</v>
          </cell>
          <cell r="Q368">
            <v>2449</v>
          </cell>
          <cell r="R368">
            <v>2147.7730000000001</v>
          </cell>
          <cell r="S368">
            <v>301.22699999999998</v>
          </cell>
          <cell r="T368">
            <v>0.12299999999999998</v>
          </cell>
          <cell r="U368">
            <v>15</v>
          </cell>
          <cell r="V368">
            <v>301.22699999999998</v>
          </cell>
          <cell r="W368">
            <v>2.7131775444970047E-2</v>
          </cell>
          <cell r="X368">
            <v>5.8403858262680158E-2</v>
          </cell>
          <cell r="Y368">
            <v>9.0070861659047996E-5</v>
          </cell>
          <cell r="Z368">
            <v>1.9388653162790906E-4</v>
          </cell>
        </row>
        <row r="369">
          <cell r="A369" t="str">
            <v>NE545</v>
          </cell>
          <cell r="B369" t="str">
            <v>XXXXXXXX</v>
          </cell>
          <cell r="C369" t="str">
            <v>Yes</v>
          </cell>
          <cell r="D369" t="str">
            <v>Nonequipment</v>
          </cell>
          <cell r="E369" t="str">
            <v>Faucet Aerator</v>
          </cell>
          <cell r="F369" t="str">
            <v>Low-flow lavatory faucet aerator, flow rate: 1.0 gpm</v>
          </cell>
          <cell r="G369" t="str">
            <v>Federal lavatory flow rate standard, 1994, flow rate: 2.2 gpm</v>
          </cell>
          <cell r="H369" t="str">
            <v>Residential</v>
          </cell>
          <cell r="I369" t="str">
            <v>Existing</v>
          </cell>
          <cell r="J369" t="str">
            <v>Single Family</v>
          </cell>
          <cell r="K369" t="str">
            <v>FL Zone 2</v>
          </cell>
          <cell r="L369" t="str">
            <v>Domestic Hot Water</v>
          </cell>
          <cell r="N369" t="str">
            <v/>
          </cell>
          <cell r="O369" t="str">
            <v xml:space="preserve">Per End Use Consumption </v>
          </cell>
          <cell r="P369">
            <v>2.3733927900000042E-2</v>
          </cell>
          <cell r="Q369">
            <v>1931</v>
          </cell>
          <cell r="R369">
            <v>1861.4128839815407</v>
          </cell>
          <cell r="S369">
            <v>69.587116018459312</v>
          </cell>
          <cell r="T369">
            <v>3.6036828595784214E-2</v>
          </cell>
          <cell r="U369">
            <v>10</v>
          </cell>
          <cell r="V369">
            <v>69.587116018459312</v>
          </cell>
          <cell r="W369">
            <v>6.2677715001507716E-3</v>
          </cell>
          <cell r="X369">
            <v>1.3492004570807988E-2</v>
          </cell>
          <cell r="Y369">
            <v>9.0070861659047996E-5</v>
          </cell>
          <cell r="Z369">
            <v>1.9388653162790906E-4</v>
          </cell>
        </row>
        <row r="370">
          <cell r="A370" t="str">
            <v>NE546</v>
          </cell>
          <cell r="B370" t="str">
            <v>XXXXXXXX</v>
          </cell>
          <cell r="C370" t="str">
            <v>Yes</v>
          </cell>
          <cell r="D370" t="str">
            <v>Nonequipment</v>
          </cell>
          <cell r="E370" t="str">
            <v>Faucet Aerator</v>
          </cell>
          <cell r="F370" t="str">
            <v>Low-flow lavatory faucet aerator, flow rate: 1.0 gpm</v>
          </cell>
          <cell r="G370" t="str">
            <v>Federal lavatory flow rate standard, 1994, flow rate: 2.2 gpm</v>
          </cell>
          <cell r="H370" t="str">
            <v>Residential</v>
          </cell>
          <cell r="I370" t="str">
            <v>Existing</v>
          </cell>
          <cell r="J370" t="str">
            <v>Multi-Family</v>
          </cell>
          <cell r="K370" t="str">
            <v>FL Zone 2</v>
          </cell>
          <cell r="L370" t="str">
            <v>Domestic Hot Water</v>
          </cell>
          <cell r="N370" t="str">
            <v/>
          </cell>
          <cell r="O370" t="str">
            <v xml:space="preserve">Per End Use Consumption </v>
          </cell>
          <cell r="P370">
            <v>0.40499999999999997</v>
          </cell>
          <cell r="Q370">
            <v>1654</v>
          </cell>
          <cell r="R370">
            <v>1599.3168426974103</v>
          </cell>
          <cell r="S370">
            <v>54.683157302589841</v>
          </cell>
          <cell r="T370">
            <v>3.3061159191408611E-2</v>
          </cell>
          <cell r="U370">
            <v>10</v>
          </cell>
          <cell r="V370">
            <v>54.683157302589841</v>
          </cell>
          <cell r="W370">
            <v>4.92535909648153E-3</v>
          </cell>
          <cell r="X370">
            <v>1.0602327707862512E-2</v>
          </cell>
          <cell r="Y370">
            <v>9.0070861659047996E-5</v>
          </cell>
          <cell r="Z370">
            <v>1.9388653162790906E-4</v>
          </cell>
        </row>
        <row r="371">
          <cell r="A371" t="str">
            <v>NE547</v>
          </cell>
          <cell r="B371" t="str">
            <v>XXXXXXXX</v>
          </cell>
          <cell r="C371" t="str">
            <v>Yes</v>
          </cell>
          <cell r="D371" t="str">
            <v>Nonequipment</v>
          </cell>
          <cell r="E371" t="str">
            <v>Faucet Aerator</v>
          </cell>
          <cell r="F371" t="str">
            <v>Low-flow lavatory faucet aerator, flow rate: 1.0 gpm</v>
          </cell>
          <cell r="G371" t="str">
            <v>Federal lavatory flow rate standard, 1994, flow rate: 2.2 gpm</v>
          </cell>
          <cell r="H371" t="str">
            <v>Residential</v>
          </cell>
          <cell r="I371" t="str">
            <v>Existing</v>
          </cell>
          <cell r="J371" t="str">
            <v>Manufactured Home</v>
          </cell>
          <cell r="K371" t="str">
            <v>FL Zone 2</v>
          </cell>
          <cell r="L371" t="str">
            <v>Domestic Hot Water</v>
          </cell>
          <cell r="N371" t="str">
            <v/>
          </cell>
          <cell r="O371" t="str">
            <v xml:space="preserve">Per End Use Consumption </v>
          </cell>
          <cell r="P371">
            <v>0.40499999999999997</v>
          </cell>
          <cell r="Q371">
            <v>2449</v>
          </cell>
          <cell r="R371">
            <v>2394.7199774615779</v>
          </cell>
          <cell r="S371">
            <v>54.28002253842218</v>
          </cell>
          <cell r="T371">
            <v>2.2164157835207098E-2</v>
          </cell>
          <cell r="U371">
            <v>10</v>
          </cell>
          <cell r="V371">
            <v>54.28002253842218</v>
          </cell>
          <cell r="W371">
            <v>4.8890484009082311E-3</v>
          </cell>
          <cell r="X371">
            <v>1.0524165306659408E-2</v>
          </cell>
          <cell r="Y371">
            <v>9.0070861659047983E-5</v>
          </cell>
          <cell r="Z371">
            <v>1.9388653162790906E-4</v>
          </cell>
        </row>
        <row r="372">
          <cell r="A372" t="str">
            <v>NN548</v>
          </cell>
          <cell r="B372" t="str">
            <v>XXXXXXXX</v>
          </cell>
          <cell r="C372" t="str">
            <v>Yes</v>
          </cell>
          <cell r="D372" t="str">
            <v>Nonequipment</v>
          </cell>
          <cell r="E372" t="str">
            <v>Faucet Aerator</v>
          </cell>
          <cell r="F372" t="str">
            <v>Low-flow lavatory faucet aerator, flow rate: 1.0 gpm</v>
          </cell>
          <cell r="G372" t="str">
            <v>Local standard for lavatory faucets, flow rate: 1.5 gpm</v>
          </cell>
          <cell r="H372" t="str">
            <v>Residential</v>
          </cell>
          <cell r="I372" t="str">
            <v>New</v>
          </cell>
          <cell r="J372" t="str">
            <v>Single Family</v>
          </cell>
          <cell r="K372" t="str">
            <v>FL Zone 2</v>
          </cell>
          <cell r="L372" t="str">
            <v>Domestic Hot Water</v>
          </cell>
          <cell r="N372" t="str">
            <v/>
          </cell>
          <cell r="O372" t="str">
            <v xml:space="preserve">Per End Use Consumption </v>
          </cell>
          <cell r="P372">
            <v>0.1371293613</v>
          </cell>
          <cell r="Q372">
            <v>1931</v>
          </cell>
          <cell r="R372">
            <v>1902.0053683256419</v>
          </cell>
          <cell r="S372">
            <v>28.99463167435805</v>
          </cell>
          <cell r="T372">
            <v>1.5015345248243423E-2</v>
          </cell>
          <cell r="U372">
            <v>10</v>
          </cell>
          <cell r="V372">
            <v>28.99463167435805</v>
          </cell>
          <cell r="W372">
            <v>2.6115714583961553E-3</v>
          </cell>
          <cell r="X372">
            <v>5.6216685711699957E-3</v>
          </cell>
          <cell r="Y372">
            <v>9.0070861659047996E-5</v>
          </cell>
          <cell r="Z372">
            <v>1.9388653162790906E-4</v>
          </cell>
        </row>
        <row r="373">
          <cell r="A373" t="str">
            <v>NN549</v>
          </cell>
          <cell r="B373" t="str">
            <v>XXXXXXXX</v>
          </cell>
          <cell r="C373" t="str">
            <v>Yes</v>
          </cell>
          <cell r="D373" t="str">
            <v>Nonequipment</v>
          </cell>
          <cell r="E373" t="str">
            <v>Faucet Aerator</v>
          </cell>
          <cell r="F373" t="str">
            <v>Low-flow lavatory faucet aerator, flow rate: 1.0 gpm</v>
          </cell>
          <cell r="G373" t="str">
            <v>Local standard for lavatory faucets, flow rate: 1.5 gpm</v>
          </cell>
          <cell r="H373" t="str">
            <v>Residential</v>
          </cell>
          <cell r="I373" t="str">
            <v>New</v>
          </cell>
          <cell r="J373" t="str">
            <v>Multi-Family</v>
          </cell>
          <cell r="K373" t="str">
            <v>FL Zone 2</v>
          </cell>
          <cell r="L373" t="str">
            <v>Domestic Hot Water</v>
          </cell>
          <cell r="N373" t="str">
            <v/>
          </cell>
          <cell r="O373" t="str">
            <v xml:space="preserve">Per End Use Consumption </v>
          </cell>
          <cell r="P373">
            <v>0.17999999999999997</v>
          </cell>
          <cell r="Q373">
            <v>1654</v>
          </cell>
          <cell r="R373">
            <v>1631.215351123921</v>
          </cell>
          <cell r="S373">
            <v>22.784648876079096</v>
          </cell>
          <cell r="T373">
            <v>1.3775482996420252E-2</v>
          </cell>
          <cell r="U373">
            <v>10</v>
          </cell>
          <cell r="V373">
            <v>22.784648876079096</v>
          </cell>
          <cell r="W373">
            <v>2.0522329568673039E-3</v>
          </cell>
          <cell r="X373">
            <v>4.4176365449427124E-3</v>
          </cell>
          <cell r="Y373">
            <v>9.007086165904801E-5</v>
          </cell>
          <cell r="Z373">
            <v>1.9388653162790906E-4</v>
          </cell>
        </row>
        <row r="374">
          <cell r="A374" t="str">
            <v>NN550</v>
          </cell>
          <cell r="B374" t="str">
            <v>XXXXXXXX</v>
          </cell>
          <cell r="C374" t="str">
            <v>Yes</v>
          </cell>
          <cell r="D374" t="str">
            <v>Nonequipment</v>
          </cell>
          <cell r="E374" t="str">
            <v>Faucet Aerator</v>
          </cell>
          <cell r="F374" t="str">
            <v>Low-flow lavatory faucet aerator, flow rate: 1.0 gpm</v>
          </cell>
          <cell r="G374" t="str">
            <v>Local standard for lavatory faucets, flow rate: 1.5 gpm</v>
          </cell>
          <cell r="H374" t="str">
            <v>Residential</v>
          </cell>
          <cell r="I374" t="str">
            <v>New</v>
          </cell>
          <cell r="J374" t="str">
            <v>Manufactured Home</v>
          </cell>
          <cell r="K374" t="str">
            <v>FL Zone 2</v>
          </cell>
          <cell r="L374" t="str">
            <v>Domestic Hot Water</v>
          </cell>
          <cell r="N374" t="str">
            <v/>
          </cell>
          <cell r="O374" t="str">
            <v xml:space="preserve">Per End Use Consumption </v>
          </cell>
          <cell r="P374">
            <v>0.17999999999999997</v>
          </cell>
          <cell r="Q374">
            <v>2449</v>
          </cell>
          <cell r="R374">
            <v>2426.3833239423243</v>
          </cell>
          <cell r="S374">
            <v>22.61667605767591</v>
          </cell>
          <cell r="T374">
            <v>9.2350657646696251E-3</v>
          </cell>
          <cell r="U374">
            <v>10</v>
          </cell>
          <cell r="V374">
            <v>22.61667605767591</v>
          </cell>
          <cell r="W374">
            <v>2.0371035003784298E-3</v>
          </cell>
          <cell r="X374">
            <v>4.3850688777747537E-3</v>
          </cell>
          <cell r="Y374">
            <v>9.0070861659047996E-5</v>
          </cell>
          <cell r="Z374">
            <v>1.9388653162790906E-4</v>
          </cell>
        </row>
        <row r="375">
          <cell r="A375" t="str">
            <v>NE551</v>
          </cell>
          <cell r="B375" t="str">
            <v>XXXXXXXX</v>
          </cell>
          <cell r="C375" t="str">
            <v>Yes</v>
          </cell>
          <cell r="D375" t="str">
            <v>Nonequipment</v>
          </cell>
          <cell r="E375" t="str">
            <v>Heat Trap</v>
          </cell>
          <cell r="F375" t="str">
            <v>Heat Trap</v>
          </cell>
          <cell r="G375" t="str">
            <v>Water Heater with 10% Less Efficient than Federal Standard</v>
          </cell>
          <cell r="H375" t="str">
            <v>Residential</v>
          </cell>
          <cell r="I375" t="str">
            <v>Existing</v>
          </cell>
          <cell r="J375" t="str">
            <v>Single Family</v>
          </cell>
          <cell r="K375" t="str">
            <v>FL Zone 2</v>
          </cell>
          <cell r="L375" t="str">
            <v>Domestic Hot Water</v>
          </cell>
          <cell r="N375" t="str">
            <v/>
          </cell>
          <cell r="O375" t="str">
            <v xml:space="preserve">Per End Use Consumption </v>
          </cell>
          <cell r="P375">
            <v>1.5822618600000025E-2</v>
          </cell>
          <cell r="Q375">
            <v>1931</v>
          </cell>
          <cell r="R375">
            <v>1798.7530078713619</v>
          </cell>
          <cell r="S375">
            <v>132.2469921286382</v>
          </cell>
          <cell r="T375">
            <v>6.848627246433879E-2</v>
          </cell>
          <cell r="U375">
            <v>10</v>
          </cell>
          <cell r="V375">
            <v>132.2469921286382</v>
          </cell>
          <cell r="W375">
            <v>1.1911600532843781E-2</v>
          </cell>
          <cell r="X375">
            <v>2.564091062204505E-2</v>
          </cell>
          <cell r="Y375">
            <v>9.0070861659047996E-5</v>
          </cell>
          <cell r="Z375">
            <v>1.9388653162790906E-4</v>
          </cell>
        </row>
        <row r="376">
          <cell r="A376" t="str">
            <v>NE552</v>
          </cell>
          <cell r="B376" t="str">
            <v>XXXXXXXX</v>
          </cell>
          <cell r="C376" t="str">
            <v>Yes</v>
          </cell>
          <cell r="D376" t="str">
            <v>Nonequipment</v>
          </cell>
          <cell r="E376" t="str">
            <v>Heat Trap</v>
          </cell>
          <cell r="F376" t="str">
            <v>Heat Trap</v>
          </cell>
          <cell r="G376" t="str">
            <v>Water Heater with 10% Less Efficient than Federal Standard</v>
          </cell>
          <cell r="H376" t="str">
            <v>Residential</v>
          </cell>
          <cell r="I376" t="str">
            <v>Existing</v>
          </cell>
          <cell r="J376" t="str">
            <v>Multi-Family</v>
          </cell>
          <cell r="K376" t="str">
            <v>FL Zone 2</v>
          </cell>
          <cell r="L376" t="str">
            <v>Domestic Hot Water</v>
          </cell>
          <cell r="N376" t="str">
            <v/>
          </cell>
          <cell r="O376" t="str">
            <v xml:space="preserve">Per End Use Consumption </v>
          </cell>
          <cell r="P376">
            <v>0.26999999999999996</v>
          </cell>
          <cell r="Q376">
            <v>1654</v>
          </cell>
          <cell r="R376">
            <v>1550.0451245887275</v>
          </cell>
          <cell r="S376">
            <v>103.95487541127254</v>
          </cell>
          <cell r="T376">
            <v>6.2850589728701653E-2</v>
          </cell>
          <cell r="U376">
            <v>10</v>
          </cell>
          <cell r="V376">
            <v>103.95487541127254</v>
          </cell>
          <cell r="W376">
            <v>9.3633052019522992E-3</v>
          </cell>
          <cell r="X376">
            <v>2.0155450239303038E-2</v>
          </cell>
          <cell r="Y376">
            <v>9.0070861659047996E-5</v>
          </cell>
          <cell r="Z376">
            <v>1.9388653162790903E-4</v>
          </cell>
        </row>
        <row r="377">
          <cell r="A377" t="str">
            <v>NE553</v>
          </cell>
          <cell r="B377" t="str">
            <v>XXXXXXXX</v>
          </cell>
          <cell r="C377" t="str">
            <v>Yes</v>
          </cell>
          <cell r="D377" t="str">
            <v>Nonequipment</v>
          </cell>
          <cell r="E377" t="str">
            <v>Heat Trap</v>
          </cell>
          <cell r="F377" t="str">
            <v>Heat Trap</v>
          </cell>
          <cell r="G377" t="str">
            <v>Water Heater with 10% Less Efficient than Federal Standard</v>
          </cell>
          <cell r="H377" t="str">
            <v>Residential</v>
          </cell>
          <cell r="I377" t="str">
            <v>Existing</v>
          </cell>
          <cell r="J377" t="str">
            <v>Manufactured Home</v>
          </cell>
          <cell r="K377" t="str">
            <v>FL Zone 2</v>
          </cell>
          <cell r="L377" t="str">
            <v>Domestic Hot Water</v>
          </cell>
          <cell r="N377" t="str">
            <v/>
          </cell>
          <cell r="O377" t="str">
            <v xml:space="preserve">Per End Use Consumption </v>
          </cell>
          <cell r="P377">
            <v>0</v>
          </cell>
          <cell r="Q377">
            <v>2449</v>
          </cell>
          <cell r="R377">
            <v>2345.8738494922836</v>
          </cell>
          <cell r="S377">
            <v>103.1261505077164</v>
          </cell>
          <cell r="T377">
            <v>4.2109493878201877E-2</v>
          </cell>
          <cell r="U377">
            <v>10</v>
          </cell>
          <cell r="V377">
            <v>103.1261505077164</v>
          </cell>
          <cell r="W377">
            <v>9.2886612358106871E-3</v>
          </cell>
          <cell r="X377">
            <v>1.9994771642078867E-2</v>
          </cell>
          <cell r="Y377">
            <v>9.0070861659047996E-5</v>
          </cell>
          <cell r="Z377">
            <v>1.9388653162790906E-4</v>
          </cell>
        </row>
        <row r="378">
          <cell r="A378" t="str">
            <v>NN554</v>
          </cell>
          <cell r="B378" t="str">
            <v>XXXXXXXX</v>
          </cell>
          <cell r="C378" t="str">
            <v>Yes</v>
          </cell>
          <cell r="D378" t="str">
            <v>Nonequipment</v>
          </cell>
          <cell r="E378" t="str">
            <v>Heat Trap</v>
          </cell>
          <cell r="F378" t="str">
            <v>Heat Trap</v>
          </cell>
          <cell r="G378" t="str">
            <v>Water Heater with Federal Standard</v>
          </cell>
          <cell r="H378" t="str">
            <v>Residential</v>
          </cell>
          <cell r="I378" t="str">
            <v>New</v>
          </cell>
          <cell r="J378" t="str">
            <v>Single Family</v>
          </cell>
          <cell r="K378" t="str">
            <v>FL Zone 2</v>
          </cell>
          <cell r="L378" t="str">
            <v>Domestic Hot Water</v>
          </cell>
          <cell r="N378" t="str">
            <v/>
          </cell>
          <cell r="O378" t="str">
            <v xml:space="preserve">Per End Use Consumption </v>
          </cell>
          <cell r="P378">
            <v>9.1419574199999992E-2</v>
          </cell>
          <cell r="Q378">
            <v>1931</v>
          </cell>
          <cell r="R378">
            <v>1798.7530078713619</v>
          </cell>
          <cell r="S378">
            <v>132.2469921286382</v>
          </cell>
          <cell r="T378">
            <v>6.848627246433879E-2</v>
          </cell>
          <cell r="U378">
            <v>10</v>
          </cell>
          <cell r="V378">
            <v>132.2469921286382</v>
          </cell>
          <cell r="W378">
            <v>1.1911600532843781E-2</v>
          </cell>
          <cell r="X378">
            <v>2.564091062204505E-2</v>
          </cell>
          <cell r="Y378">
            <v>9.0070861659047996E-5</v>
          </cell>
          <cell r="Z378">
            <v>1.9388653162790906E-4</v>
          </cell>
        </row>
        <row r="379">
          <cell r="A379" t="str">
            <v>NN555</v>
          </cell>
          <cell r="B379" t="str">
            <v>XXXXXXXX</v>
          </cell>
          <cell r="C379" t="str">
            <v>Yes</v>
          </cell>
          <cell r="D379" t="str">
            <v>Nonequipment</v>
          </cell>
          <cell r="E379" t="str">
            <v>Heat Trap</v>
          </cell>
          <cell r="F379" t="str">
            <v>Heat Trap</v>
          </cell>
          <cell r="G379" t="str">
            <v>Water Heater with Federal Standard</v>
          </cell>
          <cell r="H379" t="str">
            <v>Residential</v>
          </cell>
          <cell r="I379" t="str">
            <v>New</v>
          </cell>
          <cell r="J379" t="str">
            <v>Multi-Family</v>
          </cell>
          <cell r="K379" t="str">
            <v>FL Zone 2</v>
          </cell>
          <cell r="L379" t="str">
            <v>Domestic Hot Water</v>
          </cell>
          <cell r="N379" t="str">
            <v/>
          </cell>
          <cell r="O379" t="str">
            <v xml:space="preserve">Per End Use Consumption </v>
          </cell>
          <cell r="P379">
            <v>0.11999999999999997</v>
          </cell>
          <cell r="Q379">
            <v>1654</v>
          </cell>
          <cell r="R379">
            <v>1550.0451245887275</v>
          </cell>
          <cell r="S379">
            <v>103.95487541127254</v>
          </cell>
          <cell r="T379">
            <v>6.2850589728701653E-2</v>
          </cell>
          <cell r="U379">
            <v>10</v>
          </cell>
          <cell r="V379">
            <v>103.95487541127254</v>
          </cell>
          <cell r="W379">
            <v>9.3633052019522992E-3</v>
          </cell>
          <cell r="X379">
            <v>2.0155450239303038E-2</v>
          </cell>
          <cell r="Y379">
            <v>9.0070861659047996E-5</v>
          </cell>
          <cell r="Z379">
            <v>1.9388653162790903E-4</v>
          </cell>
        </row>
        <row r="380">
          <cell r="A380" t="str">
            <v>NN556</v>
          </cell>
          <cell r="B380" t="str">
            <v>XXXXXXXX</v>
          </cell>
          <cell r="C380" t="str">
            <v>Yes</v>
          </cell>
          <cell r="D380" t="str">
            <v>Nonequipment</v>
          </cell>
          <cell r="E380" t="str">
            <v>Heat Trap</v>
          </cell>
          <cell r="F380" t="str">
            <v>Heat Trap</v>
          </cell>
          <cell r="G380" t="str">
            <v>Water Heater with Federal Standard</v>
          </cell>
          <cell r="H380" t="str">
            <v>Residential</v>
          </cell>
          <cell r="I380" t="str">
            <v>New</v>
          </cell>
          <cell r="J380" t="str">
            <v>Manufactured Home</v>
          </cell>
          <cell r="K380" t="str">
            <v>FL Zone 2</v>
          </cell>
          <cell r="L380" t="str">
            <v>Domestic Hot Water</v>
          </cell>
          <cell r="N380" t="str">
            <v/>
          </cell>
          <cell r="O380" t="str">
            <v xml:space="preserve">Per End Use Consumption </v>
          </cell>
          <cell r="P380">
            <v>0.11999999999999997</v>
          </cell>
          <cell r="Q380">
            <v>2449</v>
          </cell>
          <cell r="R380">
            <v>2345.8738494922836</v>
          </cell>
          <cell r="S380">
            <v>103.1261505077164</v>
          </cell>
          <cell r="T380">
            <v>4.2109493878201877E-2</v>
          </cell>
          <cell r="U380">
            <v>10</v>
          </cell>
          <cell r="V380">
            <v>103.1261505077164</v>
          </cell>
          <cell r="W380">
            <v>9.2886612358106871E-3</v>
          </cell>
          <cell r="X380">
            <v>1.9994771642078867E-2</v>
          </cell>
          <cell r="Y380">
            <v>9.0070861659047996E-5</v>
          </cell>
          <cell r="Z380">
            <v>1.9388653162790906E-4</v>
          </cell>
        </row>
        <row r="381">
          <cell r="A381" t="str">
            <v>NE557</v>
          </cell>
          <cell r="B381" t="str">
            <v>XXXXXXXX</v>
          </cell>
          <cell r="C381" t="str">
            <v>Yes</v>
          </cell>
          <cell r="D381" t="str">
            <v>Nonequipment</v>
          </cell>
          <cell r="E381" t="str">
            <v>Hot Water Pipe Insulation</v>
          </cell>
          <cell r="F381" t="str">
            <v>1' of Insulated Pipe in Unconditioned Spaces, Insulation of R-5</v>
          </cell>
          <cell r="G381" t="str">
            <v>1' of Pipe in Unconditioned Spaces with Code Minimum of 1"of Insulation</v>
          </cell>
          <cell r="H381" t="str">
            <v>Residential</v>
          </cell>
          <cell r="I381" t="str">
            <v>Existing</v>
          </cell>
          <cell r="J381" t="str">
            <v>Single Family</v>
          </cell>
          <cell r="K381" t="str">
            <v>FL Zone 2</v>
          </cell>
          <cell r="L381" t="str">
            <v>Domestic Hot Water</v>
          </cell>
          <cell r="N381" t="str">
            <v/>
          </cell>
          <cell r="O381" t="str">
            <v>Per S.F.</v>
          </cell>
          <cell r="P381">
            <v>1.9778273250000034E-2</v>
          </cell>
          <cell r="Q381">
            <v>1931.57</v>
          </cell>
          <cell r="R381">
            <v>1783.6872332942555</v>
          </cell>
          <cell r="S381">
            <v>147.88276670574447</v>
          </cell>
          <cell r="T381">
            <v>7.6560915061708604E-2</v>
          </cell>
          <cell r="U381">
            <v>13</v>
          </cell>
          <cell r="V381">
            <v>147.88276670574447</v>
          </cell>
          <cell r="W381">
            <v>1.3319928221710379E-2</v>
          </cell>
          <cell r="X381">
            <v>2.8672476724116023E-2</v>
          </cell>
          <cell r="Y381">
            <v>9.0070861659047996E-5</v>
          </cell>
          <cell r="Z381">
            <v>1.9388653162790906E-4</v>
          </cell>
        </row>
        <row r="382">
          <cell r="A382" t="str">
            <v>NE558</v>
          </cell>
          <cell r="B382" t="str">
            <v>XXXXXXXX</v>
          </cell>
          <cell r="C382" t="str">
            <v>Yes</v>
          </cell>
          <cell r="D382" t="str">
            <v>Nonequipment</v>
          </cell>
          <cell r="E382" t="str">
            <v>Hot Water Pipe Insulation</v>
          </cell>
          <cell r="F382" t="str">
            <v>1' of Insulated Pipe in Unconditioned Spaces, Insulation of R-5</v>
          </cell>
          <cell r="G382" t="str">
            <v>1' of Pipe in Unconditioned Spaces with Code Minimum of 1"of Insulation</v>
          </cell>
          <cell r="H382" t="str">
            <v>Residential</v>
          </cell>
          <cell r="I382" t="str">
            <v>Existing</v>
          </cell>
          <cell r="J382" t="str">
            <v>Multi-Family</v>
          </cell>
          <cell r="K382" t="str">
            <v>FL Zone 2</v>
          </cell>
          <cell r="L382" t="str">
            <v>Domestic Hot Water</v>
          </cell>
          <cell r="N382" t="str">
            <v/>
          </cell>
          <cell r="O382" t="str">
            <v>Per S.F.</v>
          </cell>
          <cell r="P382">
            <v>0.33749999999999997</v>
          </cell>
          <cell r="Q382">
            <v>1655</v>
          </cell>
          <cell r="R382">
            <v>1528.2916855728722</v>
          </cell>
          <cell r="S382">
            <v>126.70831442712775</v>
          </cell>
          <cell r="T382">
            <v>7.6560915061708604E-2</v>
          </cell>
          <cell r="U382">
            <v>13</v>
          </cell>
          <cell r="V382">
            <v>126.70831442712775</v>
          </cell>
          <cell r="W382">
            <v>1.1412727059816979E-2</v>
          </cell>
          <cell r="X382">
            <v>2.4567035612694351E-2</v>
          </cell>
          <cell r="Y382">
            <v>9.0070861659047996E-5</v>
          </cell>
          <cell r="Z382">
            <v>1.9388653162790906E-4</v>
          </cell>
        </row>
        <row r="383">
          <cell r="A383" t="str">
            <v>NE559</v>
          </cell>
          <cell r="B383" t="str">
            <v>XXXXXXXX</v>
          </cell>
          <cell r="C383" t="str">
            <v>Yes</v>
          </cell>
          <cell r="D383" t="str">
            <v>Nonequipment</v>
          </cell>
          <cell r="E383" t="str">
            <v>Hot Water Pipe Insulation</v>
          </cell>
          <cell r="F383" t="str">
            <v>1' of Insulated Pipe in Unconditioned Spaces, Insulation of R-5</v>
          </cell>
          <cell r="G383" t="str">
            <v>1' of Pipe in Unconditioned Spaces with Code Minimum of 1"of Insulation</v>
          </cell>
          <cell r="H383" t="str">
            <v>Residential</v>
          </cell>
          <cell r="I383" t="str">
            <v>Existing</v>
          </cell>
          <cell r="J383" t="str">
            <v>Manufactured Home</v>
          </cell>
          <cell r="K383" t="str">
            <v>FL Zone 2</v>
          </cell>
          <cell r="L383" t="str">
            <v>Domestic Hot Water</v>
          </cell>
          <cell r="N383" t="str">
            <v/>
          </cell>
          <cell r="O383" t="str">
            <v>Per S.F.</v>
          </cell>
          <cell r="P383">
            <v>0.33749999999999997</v>
          </cell>
          <cell r="Q383">
            <v>2449</v>
          </cell>
          <cell r="R383">
            <v>2261.5023190138754</v>
          </cell>
          <cell r="S383">
            <v>187.49768098612438</v>
          </cell>
          <cell r="T383">
            <v>7.6560915061708604E-2</v>
          </cell>
          <cell r="U383">
            <v>13</v>
          </cell>
          <cell r="V383">
            <v>187.49768098612438</v>
          </cell>
          <cell r="W383">
            <v>1.6888077685493524E-2</v>
          </cell>
          <cell r="X383">
            <v>3.635327505467581E-2</v>
          </cell>
          <cell r="Y383">
            <v>9.007086165904801E-5</v>
          </cell>
          <cell r="Z383">
            <v>1.9388653162790906E-4</v>
          </cell>
        </row>
        <row r="384">
          <cell r="A384" t="str">
            <v>NN560</v>
          </cell>
          <cell r="B384" t="str">
            <v>XXXXXXXX</v>
          </cell>
          <cell r="C384" t="str">
            <v>Yes</v>
          </cell>
          <cell r="D384" t="str">
            <v>Nonequipment</v>
          </cell>
          <cell r="E384" t="str">
            <v>Hot Water Pipe Insulation</v>
          </cell>
          <cell r="F384" t="str">
            <v>1' of Insulated Pipe in Unconditioned Spaces, Insulation of R-5</v>
          </cell>
          <cell r="G384" t="str">
            <v>N/A - Retrofit Only</v>
          </cell>
          <cell r="H384" t="str">
            <v>Residential</v>
          </cell>
          <cell r="I384" t="str">
            <v>New</v>
          </cell>
          <cell r="J384" t="str">
            <v>Single Family</v>
          </cell>
          <cell r="K384" t="str">
            <v>FL Zone 2</v>
          </cell>
          <cell r="L384" t="str">
            <v>Domestic Hot Water</v>
          </cell>
          <cell r="N384" t="str">
            <v/>
          </cell>
          <cell r="O384" t="str">
            <v>Per S.F.</v>
          </cell>
          <cell r="P384">
            <v>0.11427446775</v>
          </cell>
          <cell r="Q384">
            <v>1931.57</v>
          </cell>
          <cell r="R384">
            <v>1783.6872332942555</v>
          </cell>
          <cell r="S384">
            <v>147.88276670574447</v>
          </cell>
          <cell r="T384">
            <v>7.6560915061708604E-2</v>
          </cell>
          <cell r="U384">
            <v>13</v>
          </cell>
          <cell r="V384">
            <v>147.88276670574447</v>
          </cell>
          <cell r="W384">
            <v>1.3319928221710379E-2</v>
          </cell>
          <cell r="X384">
            <v>2.8672476724116023E-2</v>
          </cell>
          <cell r="Y384">
            <v>9.0070861659047996E-5</v>
          </cell>
          <cell r="Z384">
            <v>1.9388653162790906E-4</v>
          </cell>
        </row>
        <row r="385">
          <cell r="A385" t="str">
            <v>NN561</v>
          </cell>
          <cell r="B385" t="str">
            <v>XXXXXXXX</v>
          </cell>
          <cell r="C385" t="str">
            <v>Yes</v>
          </cell>
          <cell r="D385" t="str">
            <v>Nonequipment</v>
          </cell>
          <cell r="E385" t="str">
            <v>Hot Water Pipe Insulation</v>
          </cell>
          <cell r="F385" t="str">
            <v>1' of Insulated Pipe in Unconditioned Spaces, Insulation of R-5</v>
          </cell>
          <cell r="G385" t="str">
            <v>N/A - Retrofit Only</v>
          </cell>
          <cell r="H385" t="str">
            <v>Residential</v>
          </cell>
          <cell r="I385" t="str">
            <v>New</v>
          </cell>
          <cell r="J385" t="str">
            <v>Multi-Family</v>
          </cell>
          <cell r="K385" t="str">
            <v>FL Zone 2</v>
          </cell>
          <cell r="L385" t="str">
            <v>Domestic Hot Water</v>
          </cell>
          <cell r="N385" t="str">
            <v/>
          </cell>
          <cell r="O385" t="str">
            <v>Per S.F.</v>
          </cell>
          <cell r="P385">
            <v>0.14999999999999997</v>
          </cell>
          <cell r="Q385">
            <v>1655</v>
          </cell>
          <cell r="R385">
            <v>1528.2916855728722</v>
          </cell>
          <cell r="S385">
            <v>126.70831442712775</v>
          </cell>
          <cell r="T385">
            <v>7.6560915061708604E-2</v>
          </cell>
          <cell r="U385">
            <v>13</v>
          </cell>
          <cell r="V385">
            <v>126.70831442712775</v>
          </cell>
          <cell r="W385">
            <v>1.1412727059816979E-2</v>
          </cell>
          <cell r="X385">
            <v>2.4567035612694351E-2</v>
          </cell>
          <cell r="Y385">
            <v>9.0070861659047996E-5</v>
          </cell>
          <cell r="Z385">
            <v>1.9388653162790906E-4</v>
          </cell>
        </row>
        <row r="386">
          <cell r="A386" t="str">
            <v>NN562</v>
          </cell>
          <cell r="B386" t="str">
            <v>XXXXXXXX</v>
          </cell>
          <cell r="C386" t="str">
            <v>Yes</v>
          </cell>
          <cell r="D386" t="str">
            <v>Nonequipment</v>
          </cell>
          <cell r="E386" t="str">
            <v>Hot Water Pipe Insulation</v>
          </cell>
          <cell r="F386" t="str">
            <v>1' of Insulated Pipe in Unconditioned Spaces, Insulation of R-5</v>
          </cell>
          <cell r="G386" t="str">
            <v>N/A - Retrofit Only</v>
          </cell>
          <cell r="H386" t="str">
            <v>Residential</v>
          </cell>
          <cell r="I386" t="str">
            <v>New</v>
          </cell>
          <cell r="J386" t="str">
            <v>Manufactured Home</v>
          </cell>
          <cell r="K386" t="str">
            <v>FL Zone 2</v>
          </cell>
          <cell r="L386" t="str">
            <v>Domestic Hot Water</v>
          </cell>
          <cell r="N386" t="str">
            <v/>
          </cell>
          <cell r="O386" t="str">
            <v>Per S.F.</v>
          </cell>
          <cell r="P386">
            <v>0.14999999999999997</v>
          </cell>
          <cell r="Q386">
            <v>2449</v>
          </cell>
          <cell r="R386">
            <v>2261.5023190138754</v>
          </cell>
          <cell r="S386">
            <v>187.49768098612438</v>
          </cell>
          <cell r="T386">
            <v>7.6560915061708604E-2</v>
          </cell>
          <cell r="U386">
            <v>13</v>
          </cell>
          <cell r="V386">
            <v>187.49768098612438</v>
          </cell>
          <cell r="W386">
            <v>1.6888077685493524E-2</v>
          </cell>
          <cell r="X386">
            <v>3.635327505467581E-2</v>
          </cell>
          <cell r="Y386">
            <v>9.007086165904801E-5</v>
          </cell>
          <cell r="Z386">
            <v>1.9388653162790906E-4</v>
          </cell>
        </row>
        <row r="387">
          <cell r="A387" t="str">
            <v>NE563</v>
          </cell>
          <cell r="B387" t="str">
            <v>XXXXXXXX</v>
          </cell>
          <cell r="C387" t="str">
            <v>Yes</v>
          </cell>
          <cell r="D387" t="str">
            <v>Nonequipment</v>
          </cell>
          <cell r="E387" t="str">
            <v>Low Flow Showerhead</v>
          </cell>
          <cell r="F387" t="str">
            <v>Low-Flow Handheld Showerhead, Flow Rate: 1.50 gpm</v>
          </cell>
          <cell r="G387" t="str">
            <v>Standard Handheld Showerhead, Flow Rate: 2.50 gpm</v>
          </cell>
          <cell r="H387" t="str">
            <v>Residential</v>
          </cell>
          <cell r="I387" t="str">
            <v>Existing</v>
          </cell>
          <cell r="J387" t="str">
            <v>Single Family</v>
          </cell>
          <cell r="K387" t="str">
            <v>FL Zone 2</v>
          </cell>
          <cell r="L387" t="str">
            <v>Domestic Hot Water</v>
          </cell>
          <cell r="N387" t="str">
            <v/>
          </cell>
          <cell r="O387" t="str">
            <v xml:space="preserve">Per End Use Consumption </v>
          </cell>
          <cell r="P387">
            <v>2.1096824800000039E-2</v>
          </cell>
          <cell r="Q387">
            <v>1931</v>
          </cell>
          <cell r="R387">
            <v>1635.9975397474682</v>
          </cell>
          <cell r="S387">
            <v>295.00246025253193</v>
          </cell>
          <cell r="T387">
            <v>0.15277185927111958</v>
          </cell>
          <cell r="U387">
            <v>9</v>
          </cell>
          <cell r="V387">
            <v>295.00246025253193</v>
          </cell>
          <cell r="W387">
            <v>2.6571125786484608E-2</v>
          </cell>
          <cell r="X387">
            <v>5.7197003840063515E-2</v>
          </cell>
          <cell r="Y387">
            <v>9.0070861659047996E-5</v>
          </cell>
          <cell r="Z387">
            <v>1.9388653162790906E-4</v>
          </cell>
        </row>
        <row r="388">
          <cell r="A388" t="str">
            <v>NE564</v>
          </cell>
          <cell r="B388" t="str">
            <v>XXXXXXXX</v>
          </cell>
          <cell r="C388" t="str">
            <v>Yes</v>
          </cell>
          <cell r="D388" t="str">
            <v>Nonequipment</v>
          </cell>
          <cell r="E388" t="str">
            <v>Low Flow Showerhead</v>
          </cell>
          <cell r="F388" t="str">
            <v>Low-Flow Handheld Showerhead, Flow Rate: 1.50 gpm</v>
          </cell>
          <cell r="G388" t="str">
            <v>Standard Handheld Showerhead, Flow Rate: 2.50 gpm</v>
          </cell>
          <cell r="H388" t="str">
            <v>Residential</v>
          </cell>
          <cell r="I388" t="str">
            <v>Existing</v>
          </cell>
          <cell r="J388" t="str">
            <v>Multi-Family</v>
          </cell>
          <cell r="K388" t="str">
            <v>FL Zone 2</v>
          </cell>
          <cell r="L388" t="str">
            <v>Domestic Hot Water</v>
          </cell>
          <cell r="N388" t="str">
            <v/>
          </cell>
          <cell r="O388" t="str">
            <v xml:space="preserve">Per End Use Consumption </v>
          </cell>
          <cell r="P388">
            <v>0.36</v>
          </cell>
          <cell r="Q388">
            <v>1654</v>
          </cell>
          <cell r="R388">
            <v>1422.1085708797011</v>
          </cell>
          <cell r="S388">
            <v>231.89142912029891</v>
          </cell>
          <cell r="T388">
            <v>0.14020038036293767</v>
          </cell>
          <cell r="U388">
            <v>9</v>
          </cell>
          <cell r="V388">
            <v>231.89142912029891</v>
          </cell>
          <cell r="W388">
            <v>2.0886660832213376E-2</v>
          </cell>
          <cell r="X388">
            <v>4.4960624906373869E-2</v>
          </cell>
          <cell r="Y388">
            <v>9.0070861659047996E-5</v>
          </cell>
          <cell r="Z388">
            <v>1.9388653162790906E-4</v>
          </cell>
        </row>
        <row r="389">
          <cell r="A389" t="str">
            <v>NE565</v>
          </cell>
          <cell r="B389" t="str">
            <v>XXXXXXXX</v>
          </cell>
          <cell r="C389" t="str">
            <v>Yes</v>
          </cell>
          <cell r="D389" t="str">
            <v>Nonequipment</v>
          </cell>
          <cell r="E389" t="str">
            <v>Low Flow Showerhead</v>
          </cell>
          <cell r="F389" t="str">
            <v>Low-Flow Handheld Showerhead, Flow Rate: 1.50 gpm</v>
          </cell>
          <cell r="G389" t="str">
            <v>Standard Handheld Showerhead, Flow Rate: 2.50 gpm</v>
          </cell>
          <cell r="H389" t="str">
            <v>Residential</v>
          </cell>
          <cell r="I389" t="str">
            <v>Existing</v>
          </cell>
          <cell r="J389" t="str">
            <v>Manufactured Home</v>
          </cell>
          <cell r="K389" t="str">
            <v>FL Zone 2</v>
          </cell>
          <cell r="L389" t="str">
            <v>Domestic Hot Water</v>
          </cell>
          <cell r="N389" t="str">
            <v/>
          </cell>
          <cell r="O389" t="str">
            <v xml:space="preserve">Per End Use Consumption </v>
          </cell>
          <cell r="P389">
            <v>0.36</v>
          </cell>
          <cell r="Q389">
            <v>2449</v>
          </cell>
          <cell r="R389">
            <v>2218.9572018503304</v>
          </cell>
          <cell r="S389">
            <v>230.04279814966938</v>
          </cell>
          <cell r="T389">
            <v>9.3933359799783331E-2</v>
          </cell>
          <cell r="U389">
            <v>9</v>
          </cell>
          <cell r="V389">
            <v>230.04279814966938</v>
          </cell>
          <cell r="W389">
            <v>2.0720153047799172E-2</v>
          </cell>
          <cell r="X389">
            <v>4.4602200259218572E-2</v>
          </cell>
          <cell r="Y389">
            <v>9.0070861659047996E-5</v>
          </cell>
          <cell r="Z389">
            <v>1.9388653162790906E-4</v>
          </cell>
        </row>
        <row r="390">
          <cell r="A390" t="str">
            <v>NN566</v>
          </cell>
          <cell r="B390" t="str">
            <v>XXXXXXXX</v>
          </cell>
          <cell r="C390" t="str">
            <v>Yes</v>
          </cell>
          <cell r="D390" t="str">
            <v>Nonequipment</v>
          </cell>
          <cell r="E390" t="str">
            <v>Low Flow Showerhead</v>
          </cell>
          <cell r="F390" t="str">
            <v>Low-Flow Handheld Showerhead, Flow Rate: 1.50 gpm</v>
          </cell>
          <cell r="G390" t="str">
            <v>Standard Handheld Showerhead, Flow Rate: 2.50 gpm</v>
          </cell>
          <cell r="H390" t="str">
            <v>Residential</v>
          </cell>
          <cell r="I390" t="str">
            <v>New</v>
          </cell>
          <cell r="J390" t="str">
            <v>Single Family</v>
          </cell>
          <cell r="K390" t="str">
            <v>FL Zone 2</v>
          </cell>
          <cell r="L390" t="str">
            <v>Domestic Hot Water</v>
          </cell>
          <cell r="N390" t="str">
            <v/>
          </cell>
          <cell r="O390" t="str">
            <v xml:space="preserve">Per End Use Consumption </v>
          </cell>
          <cell r="P390">
            <v>0.8</v>
          </cell>
          <cell r="Q390">
            <v>1931</v>
          </cell>
          <cell r="R390">
            <v>1635.9975397474682</v>
          </cell>
          <cell r="S390">
            <v>295.00246025253193</v>
          </cell>
          <cell r="T390">
            <v>0.15277185927111958</v>
          </cell>
          <cell r="U390">
            <v>9</v>
          </cell>
          <cell r="V390">
            <v>295.00246025253193</v>
          </cell>
          <cell r="W390">
            <v>2.6571125786484608E-2</v>
          </cell>
          <cell r="X390">
            <v>5.7197003840063515E-2</v>
          </cell>
          <cell r="Y390">
            <v>9.0070861659047996E-5</v>
          </cell>
          <cell r="Z390">
            <v>1.9388653162790906E-4</v>
          </cell>
        </row>
        <row r="391">
          <cell r="A391" t="str">
            <v>NN567</v>
          </cell>
          <cell r="B391" t="str">
            <v>XXXXXXXX</v>
          </cell>
          <cell r="C391" t="str">
            <v>Yes</v>
          </cell>
          <cell r="D391" t="str">
            <v>Nonequipment</v>
          </cell>
          <cell r="E391" t="str">
            <v>Low Flow Showerhead</v>
          </cell>
          <cell r="F391" t="str">
            <v>Low-Flow Handheld Showerhead, Flow Rate: 1.50 gpm</v>
          </cell>
          <cell r="G391" t="str">
            <v>Standard Handheld Showerhead, Flow Rate: 2.50 gpm</v>
          </cell>
          <cell r="H391" t="str">
            <v>Residential</v>
          </cell>
          <cell r="I391" t="str">
            <v>New</v>
          </cell>
          <cell r="J391" t="str">
            <v>Multi-Family</v>
          </cell>
          <cell r="K391" t="str">
            <v>FL Zone 2</v>
          </cell>
          <cell r="L391" t="str">
            <v>Domestic Hot Water</v>
          </cell>
          <cell r="N391" t="str">
            <v/>
          </cell>
          <cell r="O391" t="str">
            <v xml:space="preserve">Per End Use Consumption </v>
          </cell>
          <cell r="P391">
            <v>0.8</v>
          </cell>
          <cell r="Q391">
            <v>1654</v>
          </cell>
          <cell r="R391">
            <v>1422.1085708797011</v>
          </cell>
          <cell r="S391">
            <v>231.89142912029891</v>
          </cell>
          <cell r="T391">
            <v>0.14020038036293767</v>
          </cell>
          <cell r="U391">
            <v>9</v>
          </cell>
          <cell r="V391">
            <v>231.89142912029891</v>
          </cell>
          <cell r="W391">
            <v>2.0886660832213376E-2</v>
          </cell>
          <cell r="X391">
            <v>4.4960624906373869E-2</v>
          </cell>
          <cell r="Y391">
            <v>9.0070861659047996E-5</v>
          </cell>
          <cell r="Z391">
            <v>1.9388653162790906E-4</v>
          </cell>
        </row>
        <row r="392">
          <cell r="A392" t="str">
            <v>NN568</v>
          </cell>
          <cell r="B392" t="str">
            <v>XXXXXXXX</v>
          </cell>
          <cell r="C392" t="str">
            <v>Yes</v>
          </cell>
          <cell r="D392" t="str">
            <v>Nonequipment</v>
          </cell>
          <cell r="E392" t="str">
            <v>Low Flow Showerhead</v>
          </cell>
          <cell r="F392" t="str">
            <v>Low-Flow Handheld Showerhead, Flow Rate: 1.50 gpm</v>
          </cell>
          <cell r="G392" t="str">
            <v>Standard Handheld Showerhead, Flow Rate: 2.50 gpm</v>
          </cell>
          <cell r="H392" t="str">
            <v>Residential</v>
          </cell>
          <cell r="I392" t="str">
            <v>New</v>
          </cell>
          <cell r="J392" t="str">
            <v>Manufactured Home</v>
          </cell>
          <cell r="K392" t="str">
            <v>FL Zone 2</v>
          </cell>
          <cell r="L392" t="str">
            <v>Domestic Hot Water</v>
          </cell>
          <cell r="N392" t="str">
            <v/>
          </cell>
          <cell r="O392" t="str">
            <v xml:space="preserve">Per End Use Consumption </v>
          </cell>
          <cell r="P392">
            <v>0.8</v>
          </cell>
          <cell r="Q392">
            <v>2449</v>
          </cell>
          <cell r="R392">
            <v>2218.9572018503304</v>
          </cell>
          <cell r="S392">
            <v>230.04279814966938</v>
          </cell>
          <cell r="T392">
            <v>9.3933359799783331E-2</v>
          </cell>
          <cell r="U392">
            <v>9</v>
          </cell>
          <cell r="V392">
            <v>230.04279814966938</v>
          </cell>
          <cell r="W392">
            <v>2.0720153047799172E-2</v>
          </cell>
          <cell r="X392">
            <v>4.4602200259218572E-2</v>
          </cell>
          <cell r="Y392">
            <v>9.0070861659047996E-5</v>
          </cell>
          <cell r="Z392">
            <v>1.9388653162790906E-4</v>
          </cell>
        </row>
        <row r="393">
          <cell r="A393" t="str">
            <v>NE569</v>
          </cell>
          <cell r="B393" t="str">
            <v>XXXXXXXX</v>
          </cell>
          <cell r="C393" t="str">
            <v>Yes</v>
          </cell>
          <cell r="D393" t="str">
            <v>Nonequipment</v>
          </cell>
          <cell r="E393" t="str">
            <v>Thermostatic Shower Restriction Valve</v>
          </cell>
          <cell r="F393" t="str">
            <v>Hot Water Loop with 50 Gallon Electric Resistance Heater and Pressure Balance Shower Valves</v>
          </cell>
          <cell r="G393" t="str">
            <v>Standard Hot Water Loop with 50 Gallon Electric Resistance Heater and Standard Shower Valves</v>
          </cell>
          <cell r="H393" t="str">
            <v>Residential</v>
          </cell>
          <cell r="I393" t="str">
            <v>Existing</v>
          </cell>
          <cell r="J393" t="str">
            <v>Single Family</v>
          </cell>
          <cell r="K393" t="str">
            <v>FL Zone 2</v>
          </cell>
          <cell r="L393" t="str">
            <v>Domestic Hot Water</v>
          </cell>
          <cell r="N393" t="str">
            <v/>
          </cell>
          <cell r="O393" t="str">
            <v>Per Valve</v>
          </cell>
          <cell r="P393">
            <v>2.1096824800000039E-2</v>
          </cell>
          <cell r="Q393">
            <v>1931</v>
          </cell>
          <cell r="R393">
            <v>1838.3587200023276</v>
          </cell>
          <cell r="S393">
            <v>92.641279997672314</v>
          </cell>
          <cell r="T393">
            <v>4.797580528103175E-2</v>
          </cell>
          <cell r="U393">
            <v>10</v>
          </cell>
          <cell r="V393">
            <v>92.641279997672314</v>
          </cell>
          <cell r="W393">
            <v>8.344279914587473E-3</v>
          </cell>
          <cell r="X393">
            <v>1.7961896464318672E-2</v>
          </cell>
          <cell r="Y393">
            <v>9.0070861659047996E-5</v>
          </cell>
          <cell r="Z393">
            <v>1.9388653162790906E-4</v>
          </cell>
        </row>
        <row r="394">
          <cell r="A394" t="str">
            <v>NE570</v>
          </cell>
          <cell r="B394" t="str">
            <v>XXXXXXXX</v>
          </cell>
          <cell r="C394" t="str">
            <v>Yes</v>
          </cell>
          <cell r="D394" t="str">
            <v>Nonequipment</v>
          </cell>
          <cell r="E394" t="str">
            <v>Thermostatic Shower Restriction Valve</v>
          </cell>
          <cell r="F394" t="str">
            <v>Hot Water Loop with 50 Gallon Electric Resistance Heater and Pressure Balance Shower Valves</v>
          </cell>
          <cell r="G394" t="str">
            <v>Standard Hot Water Loop with 50 Gallon Electric Resistance Heater and Standard Shower Valves</v>
          </cell>
          <cell r="H394" t="str">
            <v>Residential</v>
          </cell>
          <cell r="I394" t="str">
            <v>Existing</v>
          </cell>
          <cell r="J394" t="str">
            <v>Multi-Family</v>
          </cell>
          <cell r="K394" t="str">
            <v>FL Zone 2</v>
          </cell>
          <cell r="L394" t="str">
            <v>Domestic Hot Water</v>
          </cell>
          <cell r="N394" t="str">
            <v/>
          </cell>
          <cell r="O394" t="str">
            <v>Per Valve</v>
          </cell>
          <cell r="P394">
            <v>0</v>
          </cell>
          <cell r="Q394">
            <v>1654</v>
          </cell>
          <cell r="R394">
            <v>1581.1778316838304</v>
          </cell>
          <cell r="S394">
            <v>72.822168316169538</v>
          </cell>
          <cell r="T394">
            <v>4.4027913129485813E-2</v>
          </cell>
          <cell r="U394">
            <v>10</v>
          </cell>
          <cell r="V394">
            <v>72.822168316169538</v>
          </cell>
          <cell r="W394">
            <v>6.5591554481176147E-3</v>
          </cell>
          <cell r="X394">
            <v>1.4119237640445922E-2</v>
          </cell>
          <cell r="Y394">
            <v>9.0070861659047996E-5</v>
          </cell>
          <cell r="Z394">
            <v>1.9388653162790906E-4</v>
          </cell>
        </row>
        <row r="395">
          <cell r="A395" t="str">
            <v>NE571</v>
          </cell>
          <cell r="B395" t="str">
            <v>XXXXXXXX</v>
          </cell>
          <cell r="C395" t="str">
            <v>Yes</v>
          </cell>
          <cell r="D395" t="str">
            <v>Nonequipment</v>
          </cell>
          <cell r="E395" t="str">
            <v>Thermostatic Shower Restriction Valve</v>
          </cell>
          <cell r="F395" t="str">
            <v>Hot Water Loop with 50 Gallon Electric Resistance Heater and Pressure Balance Shower Valves</v>
          </cell>
          <cell r="G395" t="str">
            <v>Standard Hot Water Loop with 50 Gallon Electric Resistance Heater and Standard Shower Valves</v>
          </cell>
          <cell r="H395" t="str">
            <v>Residential</v>
          </cell>
          <cell r="I395" t="str">
            <v>Existing</v>
          </cell>
          <cell r="J395" t="str">
            <v>Manufactured Home</v>
          </cell>
          <cell r="K395" t="str">
            <v>FL Zone 2</v>
          </cell>
          <cell r="L395" t="str">
            <v>Domestic Hot Water</v>
          </cell>
          <cell r="N395" t="str">
            <v/>
          </cell>
          <cell r="O395" t="str">
            <v>Per Valve</v>
          </cell>
          <cell r="P395">
            <v>0</v>
          </cell>
          <cell r="Q395">
            <v>2449</v>
          </cell>
          <cell r="R395">
            <v>2376.7583676536519</v>
          </cell>
          <cell r="S395">
            <v>72.241632346347942</v>
          </cell>
          <cell r="T395">
            <v>2.9498420721252732E-2</v>
          </cell>
          <cell r="U395">
            <v>10</v>
          </cell>
          <cell r="V395">
            <v>72.241632346347942</v>
          </cell>
          <cell r="W395">
            <v>6.5068660730917124E-3</v>
          </cell>
          <cell r="X395">
            <v>1.4006679534771969E-2</v>
          </cell>
          <cell r="Y395">
            <v>9.0070861659047996E-5</v>
          </cell>
          <cell r="Z395">
            <v>1.9388653162790906E-4</v>
          </cell>
        </row>
        <row r="396">
          <cell r="A396" t="str">
            <v>NN572</v>
          </cell>
          <cell r="B396" t="str">
            <v>XXXXXXXX</v>
          </cell>
          <cell r="C396" t="str">
            <v>Yes</v>
          </cell>
          <cell r="D396" t="str">
            <v>Nonequipment</v>
          </cell>
          <cell r="E396" t="str">
            <v>Thermostatic Shower Restriction Valve</v>
          </cell>
          <cell r="F396" t="str">
            <v>Hot Water Loop with 50 Gallon Electric Resistance Heater and Pressure Balance Shower Valves</v>
          </cell>
          <cell r="G396" t="str">
            <v>Standard Hot Water Loop with 50 Gallon Electric Resistance Heater and Standard Shower Valves</v>
          </cell>
          <cell r="H396" t="str">
            <v>Residential</v>
          </cell>
          <cell r="I396" t="str">
            <v>New</v>
          </cell>
          <cell r="J396" t="str">
            <v>Single Family</v>
          </cell>
          <cell r="K396" t="str">
            <v>FL Zone 2</v>
          </cell>
          <cell r="L396" t="str">
            <v>Domestic Hot Water</v>
          </cell>
          <cell r="N396" t="str">
            <v/>
          </cell>
          <cell r="O396" t="str">
            <v>Per Valve</v>
          </cell>
          <cell r="P396">
            <v>0.12189276560000001</v>
          </cell>
          <cell r="Q396">
            <v>1931</v>
          </cell>
          <cell r="R396">
            <v>1838.3587200023276</v>
          </cell>
          <cell r="S396">
            <v>92.641279997672314</v>
          </cell>
          <cell r="T396">
            <v>4.797580528103175E-2</v>
          </cell>
          <cell r="U396">
            <v>10</v>
          </cell>
          <cell r="V396">
            <v>92.641279997672314</v>
          </cell>
          <cell r="W396">
            <v>8.344279914587473E-3</v>
          </cell>
          <cell r="X396">
            <v>1.7961896464318672E-2</v>
          </cell>
          <cell r="Y396">
            <v>9.0070861659047996E-5</v>
          </cell>
          <cell r="Z396">
            <v>1.9388653162790906E-4</v>
          </cell>
        </row>
        <row r="397">
          <cell r="A397" t="str">
            <v>NN573</v>
          </cell>
          <cell r="B397" t="str">
            <v>XXXXXXXX</v>
          </cell>
          <cell r="C397" t="str">
            <v>Yes</v>
          </cell>
          <cell r="D397" t="str">
            <v>Nonequipment</v>
          </cell>
          <cell r="E397" t="str">
            <v>Thermostatic Shower Restriction Valve</v>
          </cell>
          <cell r="F397" t="str">
            <v>Hot Water Loop with 50 Gallon Electric Resistance Heater and Pressure Balance Shower Valves</v>
          </cell>
          <cell r="G397" t="str">
            <v>Standard Hot Water Loop with 50 Gallon Electric Resistance Heater and Standard Shower Valves</v>
          </cell>
          <cell r="H397" t="str">
            <v>Residential</v>
          </cell>
          <cell r="I397" t="str">
            <v>New</v>
          </cell>
          <cell r="J397" t="str">
            <v>Multi-Family</v>
          </cell>
          <cell r="K397" t="str">
            <v>FL Zone 2</v>
          </cell>
          <cell r="L397" t="str">
            <v>Domestic Hot Water</v>
          </cell>
          <cell r="N397" t="str">
            <v/>
          </cell>
          <cell r="O397" t="str">
            <v>Per Valve</v>
          </cell>
          <cell r="P397">
            <v>0.15999999999999998</v>
          </cell>
          <cell r="Q397">
            <v>1654</v>
          </cell>
          <cell r="R397">
            <v>1581.1778316838304</v>
          </cell>
          <cell r="S397">
            <v>72.822168316169538</v>
          </cell>
          <cell r="T397">
            <v>4.4027913129485813E-2</v>
          </cell>
          <cell r="U397">
            <v>10</v>
          </cell>
          <cell r="V397">
            <v>72.822168316169538</v>
          </cell>
          <cell r="W397">
            <v>6.5591554481176147E-3</v>
          </cell>
          <cell r="X397">
            <v>1.4119237640445922E-2</v>
          </cell>
          <cell r="Y397">
            <v>9.0070861659047996E-5</v>
          </cell>
          <cell r="Z397">
            <v>1.9388653162790906E-4</v>
          </cell>
        </row>
        <row r="398">
          <cell r="A398" t="str">
            <v>NN574</v>
          </cell>
          <cell r="B398" t="str">
            <v>XXXXXXXX</v>
          </cell>
          <cell r="C398" t="str">
            <v>Yes</v>
          </cell>
          <cell r="D398" t="str">
            <v>Nonequipment</v>
          </cell>
          <cell r="E398" t="str">
            <v>Thermostatic Shower Restriction Valve</v>
          </cell>
          <cell r="F398" t="str">
            <v>Hot Water Loop with 50 Gallon Electric Resistance Heater and Pressure Balance Shower Valves</v>
          </cell>
          <cell r="G398" t="str">
            <v>Standard Hot Water Loop with 50 Gallon Electric Resistance Heater and Standard Shower Valves</v>
          </cell>
          <cell r="H398" t="str">
            <v>Residential</v>
          </cell>
          <cell r="I398" t="str">
            <v>New</v>
          </cell>
          <cell r="J398" t="str">
            <v>Manufactured Home</v>
          </cell>
          <cell r="K398" t="str">
            <v>FL Zone 2</v>
          </cell>
          <cell r="L398" t="str">
            <v>Domestic Hot Water</v>
          </cell>
          <cell r="N398" t="str">
            <v/>
          </cell>
          <cell r="O398" t="str">
            <v>Per Valve</v>
          </cell>
          <cell r="P398">
            <v>0.15999999999999998</v>
          </cell>
          <cell r="Q398">
            <v>2449</v>
          </cell>
          <cell r="R398">
            <v>2376.7583676536519</v>
          </cell>
          <cell r="S398">
            <v>72.241632346347942</v>
          </cell>
          <cell r="T398">
            <v>2.9498420721252732E-2</v>
          </cell>
          <cell r="U398">
            <v>10</v>
          </cell>
          <cell r="V398">
            <v>72.241632346347942</v>
          </cell>
          <cell r="W398">
            <v>6.5068660730917124E-3</v>
          </cell>
          <cell r="X398">
            <v>1.4006679534771969E-2</v>
          </cell>
          <cell r="Y398">
            <v>9.0070861659047996E-5</v>
          </cell>
          <cell r="Z398">
            <v>1.9388653162790906E-4</v>
          </cell>
        </row>
        <row r="399">
          <cell r="A399" t="str">
            <v>NE575</v>
          </cell>
          <cell r="B399" t="str">
            <v>XXXXXXXX</v>
          </cell>
          <cell r="C399" t="str">
            <v>Yes</v>
          </cell>
          <cell r="D399" t="str">
            <v>Nonequipment</v>
          </cell>
          <cell r="E399" t="str">
            <v>Water Heater Blanket</v>
          </cell>
          <cell r="F399" t="str">
            <v>50 Gallon Electric Resistance Water Heater with Insulated Tank Wrap (R-11)</v>
          </cell>
          <cell r="G399" t="str">
            <v>Market Average 50 Gallon Electric Resistance Water Heater (EF = 0.9), No Tank Wrap</v>
          </cell>
          <cell r="H399" t="str">
            <v>Residential</v>
          </cell>
          <cell r="I399" t="str">
            <v>Existing</v>
          </cell>
          <cell r="J399" t="str">
            <v>Single Family</v>
          </cell>
          <cell r="K399" t="str">
            <v>FL Zone 2</v>
          </cell>
          <cell r="L399" t="str">
            <v>Domestic Hot Water</v>
          </cell>
          <cell r="N399" t="str">
            <v/>
          </cell>
          <cell r="O399" t="str">
            <v>Per End Use Consumption</v>
          </cell>
          <cell r="P399">
            <v>9.1419574199999992E-2</v>
          </cell>
          <cell r="Q399">
            <v>1931</v>
          </cell>
          <cell r="R399">
            <v>1667.054066465053</v>
          </cell>
          <cell r="S399">
            <v>263.9459335349469</v>
          </cell>
          <cell r="T399">
            <v>0.13668872787930963</v>
          </cell>
          <cell r="U399">
            <v>7</v>
          </cell>
          <cell r="V399">
            <v>263.9459335349469</v>
          </cell>
          <cell r="W399">
            <v>2.3773837664894479E-2</v>
          </cell>
          <cell r="X399">
            <v>5.1175561590381467E-2</v>
          </cell>
          <cell r="Y399">
            <v>9.0070861659047996E-5</v>
          </cell>
          <cell r="Z399">
            <v>1.9388653162790906E-4</v>
          </cell>
        </row>
        <row r="400">
          <cell r="A400" t="str">
            <v>NE576</v>
          </cell>
          <cell r="B400" t="str">
            <v>XXXXXXXX</v>
          </cell>
          <cell r="C400" t="str">
            <v>Yes</v>
          </cell>
          <cell r="D400" t="str">
            <v>Nonequipment</v>
          </cell>
          <cell r="E400" t="str">
            <v>Water Heater Blanket</v>
          </cell>
          <cell r="F400" t="str">
            <v>50 Gallon Electric Resistance Water Heater with Insulated Tank Wrap (R-11)</v>
          </cell>
          <cell r="G400" t="str">
            <v>Market Average 50 Gallon Electric Resistance Water Heater (EF = 0.9), No Tank Wrap</v>
          </cell>
          <cell r="H400" t="str">
            <v>Residential</v>
          </cell>
          <cell r="I400" t="str">
            <v>Existing</v>
          </cell>
          <cell r="J400" t="str">
            <v>Multi-Family</v>
          </cell>
          <cell r="K400" t="str">
            <v>FL Zone 2</v>
          </cell>
          <cell r="L400" t="str">
            <v>Domestic Hot Water</v>
          </cell>
          <cell r="N400" t="str">
            <v/>
          </cell>
          <cell r="O400" t="str">
            <v>Per End Use Consumption</v>
          </cell>
          <cell r="P400">
            <v>9.1419574199999992E-2</v>
          </cell>
          <cell r="Q400">
            <v>1654</v>
          </cell>
          <cell r="R400">
            <v>1390.054066465053</v>
          </cell>
          <cell r="S400">
            <v>263.9459335349469</v>
          </cell>
          <cell r="T400">
            <v>0.15958037094011301</v>
          </cell>
          <cell r="U400">
            <v>7</v>
          </cell>
          <cell r="V400">
            <v>263.9459335349469</v>
          </cell>
          <cell r="W400">
            <v>2.3773837664894479E-2</v>
          </cell>
          <cell r="X400">
            <v>5.1175561590381467E-2</v>
          </cell>
          <cell r="Y400">
            <v>9.0070861659047996E-5</v>
          </cell>
          <cell r="Z400">
            <v>1.9388653162790906E-4</v>
          </cell>
        </row>
        <row r="401">
          <cell r="A401" t="str">
            <v>NE577</v>
          </cell>
          <cell r="B401" t="str">
            <v>XXXXXXXX</v>
          </cell>
          <cell r="C401" t="str">
            <v>Yes</v>
          </cell>
          <cell r="D401" t="str">
            <v>Nonequipment</v>
          </cell>
          <cell r="E401" t="str">
            <v>Water Heater Blanket</v>
          </cell>
          <cell r="F401" t="str">
            <v>50 Gallon Electric Resistance Water Heater with Insulated Tank Wrap (R-11)</v>
          </cell>
          <cell r="G401" t="str">
            <v>Market Average 50 Gallon Electric Resistance Water Heater (EF = 0.9), No Tank Wrap</v>
          </cell>
          <cell r="H401" t="str">
            <v>Residential</v>
          </cell>
          <cell r="I401" t="str">
            <v>Existing</v>
          </cell>
          <cell r="J401" t="str">
            <v>Manufactured Home</v>
          </cell>
          <cell r="K401" t="str">
            <v>FL Zone 2</v>
          </cell>
          <cell r="L401" t="str">
            <v>Domestic Hot Water</v>
          </cell>
          <cell r="N401" t="str">
            <v/>
          </cell>
          <cell r="O401" t="str">
            <v>Per End Use Consumption</v>
          </cell>
          <cell r="P401">
            <v>9.1419574199999992E-2</v>
          </cell>
          <cell r="Q401">
            <v>2449</v>
          </cell>
          <cell r="R401">
            <v>2185.054066465053</v>
          </cell>
          <cell r="S401">
            <v>263.9459335349469</v>
          </cell>
          <cell r="T401">
            <v>0.10777702471823067</v>
          </cell>
          <cell r="U401">
            <v>7</v>
          </cell>
          <cell r="V401">
            <v>263.9459335349469</v>
          </cell>
          <cell r="W401">
            <v>2.3773837664894479E-2</v>
          </cell>
          <cell r="X401">
            <v>5.1175561590381467E-2</v>
          </cell>
          <cell r="Y401">
            <v>9.0070861659047996E-5</v>
          </cell>
          <cell r="Z401">
            <v>1.9388653162790906E-4</v>
          </cell>
        </row>
        <row r="402">
          <cell r="A402" t="str">
            <v>NN578</v>
          </cell>
          <cell r="B402" t="str">
            <v>XXXXXXXX</v>
          </cell>
          <cell r="C402" t="str">
            <v>Yes</v>
          </cell>
          <cell r="D402" t="str">
            <v>Nonequipment</v>
          </cell>
          <cell r="E402" t="str">
            <v>Water Heater Blanket</v>
          </cell>
          <cell r="F402" t="str">
            <v>50 Gallon Electric Resistance Water Heater with Insulated Tank Wrap (R-11)</v>
          </cell>
          <cell r="G402" t="str">
            <v>Code-Compliant 50 Gallon Electric Resistance Water Heater (EF = 0.95), No Tank Wrap</v>
          </cell>
          <cell r="H402" t="str">
            <v>Residential</v>
          </cell>
          <cell r="I402" t="str">
            <v>New</v>
          </cell>
          <cell r="J402" t="str">
            <v>Single Family</v>
          </cell>
          <cell r="K402" t="str">
            <v>FL Zone 2</v>
          </cell>
          <cell r="L402" t="str">
            <v>Domestic Hot Water</v>
          </cell>
          <cell r="N402" t="str">
            <v/>
          </cell>
          <cell r="O402" t="str">
            <v>Per End Use Consumption</v>
          </cell>
          <cell r="P402">
            <v>1.5822618600000025E-2</v>
          </cell>
          <cell r="Q402">
            <v>1931</v>
          </cell>
          <cell r="R402">
            <v>1678.5056889782095</v>
          </cell>
          <cell r="S402">
            <v>252.49431102179051</v>
          </cell>
          <cell r="T402">
            <v>0.13075831746338193</v>
          </cell>
          <cell r="U402">
            <v>7</v>
          </cell>
          <cell r="V402">
            <v>252.49431102179051</v>
          </cell>
          <cell r="W402">
            <v>2.2742380157740331E-2</v>
          </cell>
          <cell r="X402">
            <v>4.895524621979349E-2</v>
          </cell>
          <cell r="Y402">
            <v>9.0070861659047996E-5</v>
          </cell>
          <cell r="Z402">
            <v>1.9388653162790906E-4</v>
          </cell>
        </row>
        <row r="403">
          <cell r="A403" t="str">
            <v>NN579</v>
          </cell>
          <cell r="B403" t="str">
            <v>XXXXXXXX</v>
          </cell>
          <cell r="C403" t="str">
            <v>Yes</v>
          </cell>
          <cell r="D403" t="str">
            <v>Nonequipment</v>
          </cell>
          <cell r="E403" t="str">
            <v>Water Heater Blanket</v>
          </cell>
          <cell r="F403" t="str">
            <v>50 Gallon Electric Resistance Water Heater with Insulated Tank Wrap (R-11)</v>
          </cell>
          <cell r="G403" t="str">
            <v>Code-Compliant 50 Gallon Electric Resistance Water Heater (EF = 0.95), No Tank Wrap</v>
          </cell>
          <cell r="H403" t="str">
            <v>Residential</v>
          </cell>
          <cell r="I403" t="str">
            <v>New</v>
          </cell>
          <cell r="J403" t="str">
            <v>Multi-Family</v>
          </cell>
          <cell r="K403" t="str">
            <v>FL Zone 2</v>
          </cell>
          <cell r="L403" t="str">
            <v>Domestic Hot Water</v>
          </cell>
          <cell r="N403" t="str">
            <v/>
          </cell>
          <cell r="O403" t="str">
            <v>Per End Use Consumption</v>
          </cell>
          <cell r="P403">
            <v>1.5822618600000025E-2</v>
          </cell>
          <cell r="Q403">
            <v>1654</v>
          </cell>
          <cell r="R403">
            <v>1401.5056889782095</v>
          </cell>
          <cell r="S403">
            <v>252.49431102179051</v>
          </cell>
          <cell r="T403">
            <v>0.15265677812683828</v>
          </cell>
          <cell r="U403">
            <v>7</v>
          </cell>
          <cell r="V403">
            <v>252.49431102179051</v>
          </cell>
          <cell r="W403">
            <v>2.2742380157740331E-2</v>
          </cell>
          <cell r="X403">
            <v>4.895524621979349E-2</v>
          </cell>
          <cell r="Y403">
            <v>9.0070861659047996E-5</v>
          </cell>
          <cell r="Z403">
            <v>1.9388653162790906E-4</v>
          </cell>
        </row>
        <row r="404">
          <cell r="A404" t="str">
            <v>NN580</v>
          </cell>
          <cell r="B404" t="str">
            <v>XXXXXXXX</v>
          </cell>
          <cell r="C404" t="str">
            <v>Yes</v>
          </cell>
          <cell r="D404" t="str">
            <v>Nonequipment</v>
          </cell>
          <cell r="E404" t="str">
            <v>Water Heater Blanket</v>
          </cell>
          <cell r="F404" t="str">
            <v>50 Gallon Electric Resistance Water Heater with Insulated Tank Wrap (R-11)</v>
          </cell>
          <cell r="G404" t="str">
            <v>Code-Compliant 50 Gallon Electric Resistance Water Heater (EF = 0.95), No Tank Wrap</v>
          </cell>
          <cell r="H404" t="str">
            <v>Residential</v>
          </cell>
          <cell r="I404" t="str">
            <v>New</v>
          </cell>
          <cell r="J404" t="str">
            <v>Manufactured Home</v>
          </cell>
          <cell r="K404" t="str">
            <v>FL Zone 2</v>
          </cell>
          <cell r="L404" t="str">
            <v>Domestic Hot Water</v>
          </cell>
          <cell r="N404" t="str">
            <v/>
          </cell>
          <cell r="O404" t="str">
            <v>Per End Use Consumption</v>
          </cell>
          <cell r="P404">
            <v>1.5822618600000025E-2</v>
          </cell>
          <cell r="Q404">
            <v>2449</v>
          </cell>
          <cell r="R404">
            <v>2196.5056889782095</v>
          </cell>
          <cell r="S404">
            <v>252.49431102179051</v>
          </cell>
          <cell r="T404">
            <v>0.10310098449236035</v>
          </cell>
          <cell r="U404">
            <v>7</v>
          </cell>
          <cell r="V404">
            <v>252.49431102179051</v>
          </cell>
          <cell r="W404">
            <v>2.2742380157740331E-2</v>
          </cell>
          <cell r="X404">
            <v>4.895524621979349E-2</v>
          </cell>
          <cell r="Y404">
            <v>9.0070861659047996E-5</v>
          </cell>
          <cell r="Z404">
            <v>1.9388653162790906E-4</v>
          </cell>
        </row>
        <row r="405">
          <cell r="A405" t="str">
            <v>NE581</v>
          </cell>
          <cell r="B405" t="str">
            <v>XXXXXXXX</v>
          </cell>
          <cell r="C405" t="str">
            <v>Yes</v>
          </cell>
          <cell r="D405" t="str">
            <v>Nonequipment</v>
          </cell>
          <cell r="E405" t="str">
            <v>Water Heater Thermostat Setback</v>
          </cell>
          <cell r="F405" t="str">
            <v>50 Gallon Electric Resistance Water Heater with Temperature Setpoint of 119°F</v>
          </cell>
          <cell r="G405" t="str">
            <v>Market Average 50 Gallon Electric Resistance Water Heater (EF by Building Type, Temp. Setpoint = 130°F)</v>
          </cell>
          <cell r="H405" t="str">
            <v>Residential</v>
          </cell>
          <cell r="I405" t="str">
            <v>Existing</v>
          </cell>
          <cell r="J405" t="str">
            <v>Single Family</v>
          </cell>
          <cell r="K405" t="str">
            <v>FL Zone 2</v>
          </cell>
          <cell r="L405" t="str">
            <v>Domestic Hot Water</v>
          </cell>
          <cell r="N405" t="str">
            <v/>
          </cell>
          <cell r="O405" t="str">
            <v>Per Unit</v>
          </cell>
          <cell r="P405">
            <v>1.5822618600000025E-2</v>
          </cell>
          <cell r="Q405">
            <v>1931</v>
          </cell>
          <cell r="R405">
            <v>1894.4174182674667</v>
          </cell>
          <cell r="S405">
            <v>36.582581732533406</v>
          </cell>
          <cell r="T405">
            <v>1.8944889555946871E-2</v>
          </cell>
          <cell r="U405">
            <v>4</v>
          </cell>
          <cell r="V405">
            <v>36.582581732533406</v>
          </cell>
          <cell r="W405">
            <v>3.2950246583618326E-3</v>
          </cell>
          <cell r="X405">
            <v>7.0928698901154066E-3</v>
          </cell>
          <cell r="Y405">
            <v>9.0070861659047996E-5</v>
          </cell>
          <cell r="Z405">
            <v>1.9388653162790906E-4</v>
          </cell>
        </row>
        <row r="406">
          <cell r="A406" t="str">
            <v>NE582</v>
          </cell>
          <cell r="B406" t="str">
            <v>XXXXXXXX</v>
          </cell>
          <cell r="C406" t="str">
            <v>Yes</v>
          </cell>
          <cell r="D406" t="str">
            <v>Nonequipment</v>
          </cell>
          <cell r="E406" t="str">
            <v>Water Heater Thermostat Setback</v>
          </cell>
          <cell r="F406" t="str">
            <v>50 Gallon Electric Resistance Water Heater with Temperature Setpoint of 119°F</v>
          </cell>
          <cell r="G406" t="str">
            <v>Market Average 50 Gallon Electric Resistance Water Heater (EF by Building Type, Temp. Setpoint = 130°F)</v>
          </cell>
          <cell r="H406" t="str">
            <v>Residential</v>
          </cell>
          <cell r="I406" t="str">
            <v>Existing</v>
          </cell>
          <cell r="J406" t="str">
            <v>Multi-Family</v>
          </cell>
          <cell r="K406" t="str">
            <v>FL Zone 2</v>
          </cell>
          <cell r="L406" t="str">
            <v>Domestic Hot Water</v>
          </cell>
          <cell r="N406" t="str">
            <v/>
          </cell>
          <cell r="O406" t="str">
            <v>Per Unit</v>
          </cell>
          <cell r="P406">
            <v>0</v>
          </cell>
          <cell r="Q406">
            <v>1654</v>
          </cell>
          <cell r="R406">
            <v>1617.4174182674667</v>
          </cell>
          <cell r="S406">
            <v>36.582581732533406</v>
          </cell>
          <cell r="T406">
            <v>2.2117643127287426E-2</v>
          </cell>
          <cell r="U406">
            <v>4</v>
          </cell>
          <cell r="V406">
            <v>36.582581732533406</v>
          </cell>
          <cell r="W406">
            <v>3.2950246583618326E-3</v>
          </cell>
          <cell r="X406">
            <v>7.0928698901154066E-3</v>
          </cell>
          <cell r="Y406">
            <v>9.0070861659047996E-5</v>
          </cell>
          <cell r="Z406">
            <v>1.9388653162790906E-4</v>
          </cell>
        </row>
        <row r="407">
          <cell r="A407" t="str">
            <v>NE583</v>
          </cell>
          <cell r="B407" t="str">
            <v>XXXXXXXX</v>
          </cell>
          <cell r="C407" t="str">
            <v>Yes</v>
          </cell>
          <cell r="D407" t="str">
            <v>Nonequipment</v>
          </cell>
          <cell r="E407" t="str">
            <v>Water Heater Thermostat Setback</v>
          </cell>
          <cell r="F407" t="str">
            <v>50 Gallon Electric Resistance Water Heater with Temperature Setpoint of 119°F</v>
          </cell>
          <cell r="G407" t="str">
            <v>Market Average 50 Gallon Electric Resistance Water Heater (EF by Building Type, Temp. Setpoint = 130°F)</v>
          </cell>
          <cell r="H407" t="str">
            <v>Residential</v>
          </cell>
          <cell r="I407" t="str">
            <v>Existing</v>
          </cell>
          <cell r="J407" t="str">
            <v>Manufactured Home</v>
          </cell>
          <cell r="K407" t="str">
            <v>FL Zone 2</v>
          </cell>
          <cell r="L407" t="str">
            <v>Domestic Hot Water</v>
          </cell>
          <cell r="N407" t="str">
            <v/>
          </cell>
          <cell r="O407" t="str">
            <v>Per Unit</v>
          </cell>
          <cell r="P407">
            <v>0</v>
          </cell>
          <cell r="Q407">
            <v>2449</v>
          </cell>
          <cell r="R407">
            <v>2412.4174182674665</v>
          </cell>
          <cell r="S407">
            <v>36.582581732533406</v>
          </cell>
          <cell r="T407">
            <v>1.4937763059425645E-2</v>
          </cell>
          <cell r="U407">
            <v>4</v>
          </cell>
          <cell r="V407">
            <v>36.582581732533406</v>
          </cell>
          <cell r="W407">
            <v>3.2950246583618326E-3</v>
          </cell>
          <cell r="X407">
            <v>7.0928698901154066E-3</v>
          </cell>
          <cell r="Y407">
            <v>9.0070861659047996E-5</v>
          </cell>
          <cell r="Z407">
            <v>1.9388653162790906E-4</v>
          </cell>
        </row>
        <row r="408">
          <cell r="A408" t="str">
            <v>NN584</v>
          </cell>
          <cell r="B408" t="str">
            <v>XXXXXXXX</v>
          </cell>
          <cell r="C408" t="str">
            <v>Yes</v>
          </cell>
          <cell r="D408" t="str">
            <v>Nonequipment</v>
          </cell>
          <cell r="E408" t="str">
            <v>Water Heater Thermostat Setback</v>
          </cell>
          <cell r="F408" t="str">
            <v>50 Gallon Electric Resistance Water Heater with Temperature Setpoint of 119°F</v>
          </cell>
          <cell r="G408" t="str">
            <v>Code-Compliant 50 Gallon Electric Resistance Water Heater (EF = 0.90, Temp. Setpoint = 130°F)</v>
          </cell>
          <cell r="H408" t="str">
            <v>Residential</v>
          </cell>
          <cell r="I408" t="str">
            <v>New</v>
          </cell>
          <cell r="J408" t="str">
            <v>Single Family</v>
          </cell>
          <cell r="K408" t="str">
            <v>FL Zone 2</v>
          </cell>
          <cell r="L408" t="str">
            <v>Domestic Hot Water</v>
          </cell>
          <cell r="N408" t="str">
            <v/>
          </cell>
          <cell r="O408" t="str">
            <v>Per Unit</v>
          </cell>
          <cell r="P408">
            <v>9.1419574199999992E-2</v>
          </cell>
          <cell r="Q408">
            <v>1931</v>
          </cell>
          <cell r="R408">
            <v>1894.4174182674667</v>
          </cell>
          <cell r="S408">
            <v>36.582581732533406</v>
          </cell>
          <cell r="T408">
            <v>1.8944889555946871E-2</v>
          </cell>
          <cell r="U408">
            <v>4</v>
          </cell>
          <cell r="V408">
            <v>36.582581732533406</v>
          </cell>
          <cell r="W408">
            <v>3.2950246583618326E-3</v>
          </cell>
          <cell r="X408">
            <v>7.0928698901154066E-3</v>
          </cell>
          <cell r="Y408">
            <v>9.0070861659047996E-5</v>
          </cell>
          <cell r="Z408">
            <v>1.9388653162790906E-4</v>
          </cell>
        </row>
        <row r="409">
          <cell r="A409" t="str">
            <v>NN585</v>
          </cell>
          <cell r="B409" t="str">
            <v>XXXXXXXX</v>
          </cell>
          <cell r="C409" t="str">
            <v>Yes</v>
          </cell>
          <cell r="D409" t="str">
            <v>Nonequipment</v>
          </cell>
          <cell r="E409" t="str">
            <v>Water Heater Thermostat Setback</v>
          </cell>
          <cell r="F409" t="str">
            <v>50 Gallon Electric Resistance Water Heater with Temperature Setpoint of 119°F</v>
          </cell>
          <cell r="G409" t="str">
            <v>Code-Compliant 50 Gallon Electric Resistance Water Heater (EF = 0.90, Temp. Setpoint = 130°F)</v>
          </cell>
          <cell r="H409" t="str">
            <v>Residential</v>
          </cell>
          <cell r="I409" t="str">
            <v>New</v>
          </cell>
          <cell r="J409" t="str">
            <v>Multi-Family</v>
          </cell>
          <cell r="K409" t="str">
            <v>FL Zone 2</v>
          </cell>
          <cell r="L409" t="str">
            <v>Domestic Hot Water</v>
          </cell>
          <cell r="N409" t="str">
            <v/>
          </cell>
          <cell r="O409" t="str">
            <v>Per Unit</v>
          </cell>
          <cell r="P409">
            <v>9.1773814000001286E-3</v>
          </cell>
          <cell r="Q409">
            <v>1654</v>
          </cell>
          <cell r="R409">
            <v>1617.4174182674667</v>
          </cell>
          <cell r="S409">
            <v>36.582581732533406</v>
          </cell>
          <cell r="T409">
            <v>2.2117643127287426E-2</v>
          </cell>
          <cell r="U409">
            <v>4</v>
          </cell>
          <cell r="V409">
            <v>36.582581732533406</v>
          </cell>
          <cell r="W409">
            <v>3.2950246583618326E-3</v>
          </cell>
          <cell r="X409">
            <v>7.0928698901154066E-3</v>
          </cell>
          <cell r="Y409">
            <v>9.0070861659047996E-5</v>
          </cell>
          <cell r="Z409">
            <v>1.9388653162790906E-4</v>
          </cell>
        </row>
        <row r="410">
          <cell r="A410" t="str">
            <v>NN586</v>
          </cell>
          <cell r="B410" t="str">
            <v>XXXXXXXX</v>
          </cell>
          <cell r="C410" t="str">
            <v>Yes</v>
          </cell>
          <cell r="D410" t="str">
            <v>Nonequipment</v>
          </cell>
          <cell r="E410" t="str">
            <v>Water Heater Thermostat Setback</v>
          </cell>
          <cell r="F410" t="str">
            <v>50 Gallon Electric Resistance Water Heater with Temperature Setpoint of 119°F</v>
          </cell>
          <cell r="G410" t="str">
            <v>Code-Compliant 50 Gallon Electric Resistance Water Heater (EF = 0.90, Temp. Setpoint = 130°F)</v>
          </cell>
          <cell r="H410" t="str">
            <v>Residential</v>
          </cell>
          <cell r="I410" t="str">
            <v>New</v>
          </cell>
          <cell r="J410" t="str">
            <v>Manufactured Home</v>
          </cell>
          <cell r="K410" t="str">
            <v>FL Zone 2</v>
          </cell>
          <cell r="L410" t="str">
            <v>Domestic Hot Water</v>
          </cell>
          <cell r="N410" t="str">
            <v/>
          </cell>
          <cell r="O410" t="str">
            <v>Per Unit</v>
          </cell>
          <cell r="P410">
            <v>9.1773814000001286E-3</v>
          </cell>
          <cell r="Q410">
            <v>2449</v>
          </cell>
          <cell r="R410">
            <v>2412.4174182674665</v>
          </cell>
          <cell r="S410">
            <v>36.582581732533406</v>
          </cell>
          <cell r="T410">
            <v>1.4937763059425645E-2</v>
          </cell>
          <cell r="U410">
            <v>4</v>
          </cell>
          <cell r="V410">
            <v>36.582581732533406</v>
          </cell>
          <cell r="W410">
            <v>3.2950246583618326E-3</v>
          </cell>
          <cell r="X410">
            <v>7.0928698901154066E-3</v>
          </cell>
          <cell r="Y410">
            <v>9.0070861659047996E-5</v>
          </cell>
          <cell r="Z410">
            <v>1.9388653162790906E-4</v>
          </cell>
        </row>
        <row r="411">
          <cell r="A411" t="str">
            <v>NE587</v>
          </cell>
          <cell r="B411" t="str">
            <v>XXXXXXXX</v>
          </cell>
          <cell r="C411" t="str">
            <v>Yes</v>
          </cell>
          <cell r="D411" t="str">
            <v>Nonequipment</v>
          </cell>
          <cell r="E411" t="str">
            <v>Water Heater Timeclock</v>
          </cell>
          <cell r="F411" t="str">
            <v>Water Heater Timeclock</v>
          </cell>
          <cell r="G411" t="str">
            <v>Water Heater with 10% Less Efficient than Federal Standard</v>
          </cell>
          <cell r="H411" t="str">
            <v>Residential</v>
          </cell>
          <cell r="I411" t="str">
            <v>Existing</v>
          </cell>
          <cell r="J411" t="str">
            <v>Single Family</v>
          </cell>
          <cell r="K411" t="str">
            <v>FL Zone 2</v>
          </cell>
          <cell r="L411" t="str">
            <v>Domestic Hot Water</v>
          </cell>
          <cell r="N411" t="str">
            <v/>
          </cell>
          <cell r="O411" t="str">
            <v xml:space="preserve">Per End Use Consumption </v>
          </cell>
          <cell r="P411">
            <v>0.216</v>
          </cell>
          <cell r="Q411">
            <v>1931</v>
          </cell>
          <cell r="R411">
            <v>1834.45</v>
          </cell>
          <cell r="S411">
            <v>96.550000000000011</v>
          </cell>
          <cell r="T411">
            <v>0.05</v>
          </cell>
          <cell r="U411">
            <v>7</v>
          </cell>
          <cell r="V411">
            <v>96.550000000000011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</row>
        <row r="412">
          <cell r="A412" t="str">
            <v>NE588</v>
          </cell>
          <cell r="B412" t="str">
            <v>XXXXXXXX</v>
          </cell>
          <cell r="C412" t="str">
            <v>Yes</v>
          </cell>
          <cell r="D412" t="str">
            <v>Nonequipment</v>
          </cell>
          <cell r="E412" t="str">
            <v>Water Heater Timeclock</v>
          </cell>
          <cell r="F412" t="str">
            <v>Water Heater Timeclock</v>
          </cell>
          <cell r="G412" t="str">
            <v>Water Heater with 10% Less Efficient than Federal Standard</v>
          </cell>
          <cell r="H412" t="str">
            <v>Residential</v>
          </cell>
          <cell r="I412" t="str">
            <v>Existing</v>
          </cell>
          <cell r="J412" t="str">
            <v>Multi-Family</v>
          </cell>
          <cell r="K412" t="str">
            <v>FL Zone 2</v>
          </cell>
          <cell r="L412" t="str">
            <v>Domestic Hot Water</v>
          </cell>
          <cell r="N412" t="str">
            <v/>
          </cell>
          <cell r="O412" t="str">
            <v xml:space="preserve">Per End Use Consumption </v>
          </cell>
          <cell r="P412">
            <v>0.20608042579999997</v>
          </cell>
          <cell r="Q412">
            <v>1654</v>
          </cell>
          <cell r="R412">
            <v>1571.3</v>
          </cell>
          <cell r="S412">
            <v>82.7</v>
          </cell>
          <cell r="T412">
            <v>0.05</v>
          </cell>
          <cell r="U412">
            <v>7</v>
          </cell>
          <cell r="V412">
            <v>82.7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</row>
        <row r="413">
          <cell r="A413" t="str">
            <v>NE589</v>
          </cell>
          <cell r="B413" t="str">
            <v>XXXXXXXX</v>
          </cell>
          <cell r="C413" t="str">
            <v>Yes</v>
          </cell>
          <cell r="D413" t="str">
            <v>Nonequipment</v>
          </cell>
          <cell r="E413" t="str">
            <v>Water Heater Timeclock</v>
          </cell>
          <cell r="F413" t="str">
            <v>Water Heater Timeclock</v>
          </cell>
          <cell r="G413" t="str">
            <v>Water Heater with 10% Less Efficient than Federal Standard</v>
          </cell>
          <cell r="H413" t="str">
            <v>Residential</v>
          </cell>
          <cell r="I413" t="str">
            <v>Existing</v>
          </cell>
          <cell r="J413" t="str">
            <v>Manufactured Home</v>
          </cell>
          <cell r="K413" t="str">
            <v>FL Zone 2</v>
          </cell>
          <cell r="L413" t="str">
            <v>Domestic Hot Water</v>
          </cell>
          <cell r="N413" t="str">
            <v/>
          </cell>
          <cell r="O413" t="str">
            <v xml:space="preserve">Per End Use Consumption </v>
          </cell>
          <cell r="P413">
            <v>0.47608042579999998</v>
          </cell>
          <cell r="Q413">
            <v>2449</v>
          </cell>
          <cell r="R413">
            <v>2326.5500000000002</v>
          </cell>
          <cell r="S413">
            <v>122.45</v>
          </cell>
          <cell r="T413">
            <v>0.05</v>
          </cell>
          <cell r="U413">
            <v>7</v>
          </cell>
          <cell r="V413">
            <v>122.45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</row>
        <row r="414">
          <cell r="A414" t="str">
            <v>NN590</v>
          </cell>
          <cell r="B414" t="str">
            <v>XXXXXXXX</v>
          </cell>
          <cell r="C414" t="str">
            <v>Yes</v>
          </cell>
          <cell r="D414" t="str">
            <v>Nonequipment</v>
          </cell>
          <cell r="E414" t="str">
            <v>Water Heater Timeclock</v>
          </cell>
          <cell r="F414" t="str">
            <v>Water Heater Timeclock</v>
          </cell>
          <cell r="G414" t="str">
            <v>Water Heater with Federal Standard</v>
          </cell>
          <cell r="H414" t="str">
            <v>Residential</v>
          </cell>
          <cell r="I414" t="str">
            <v>New</v>
          </cell>
          <cell r="J414" t="str">
            <v>Single Family</v>
          </cell>
          <cell r="K414" t="str">
            <v>FL Zone 2</v>
          </cell>
          <cell r="L414" t="str">
            <v>Domestic Hot Water</v>
          </cell>
          <cell r="N414" t="str">
            <v/>
          </cell>
          <cell r="O414" t="str">
            <v xml:space="preserve">Per End Use Consumption </v>
          </cell>
          <cell r="P414">
            <v>0.18000000000000002</v>
          </cell>
          <cell r="Q414">
            <v>1931</v>
          </cell>
          <cell r="R414">
            <v>1834.45</v>
          </cell>
          <cell r="S414">
            <v>96.550000000000011</v>
          </cell>
          <cell r="T414">
            <v>0.05</v>
          </cell>
          <cell r="U414">
            <v>7</v>
          </cell>
          <cell r="V414">
            <v>96.550000000000011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</row>
        <row r="415">
          <cell r="A415" t="str">
            <v>NN591</v>
          </cell>
          <cell r="B415" t="str">
            <v>XXXXXXXX</v>
          </cell>
          <cell r="C415" t="str">
            <v>Yes</v>
          </cell>
          <cell r="D415" t="str">
            <v>Nonequipment</v>
          </cell>
          <cell r="E415" t="str">
            <v>Water Heater Timeclock</v>
          </cell>
          <cell r="F415" t="str">
            <v>Water Heater Timeclock</v>
          </cell>
          <cell r="G415" t="str">
            <v>Water Heater with Federal Standard</v>
          </cell>
          <cell r="H415" t="str">
            <v>Residential</v>
          </cell>
          <cell r="I415" t="str">
            <v>New</v>
          </cell>
          <cell r="J415" t="str">
            <v>Multi-Family</v>
          </cell>
          <cell r="K415" t="str">
            <v>FL Zone 2</v>
          </cell>
          <cell r="L415" t="str">
            <v>Domestic Hot Water</v>
          </cell>
          <cell r="N415" t="str">
            <v/>
          </cell>
          <cell r="O415" t="str">
            <v xml:space="preserve">Per End Use Consumption </v>
          </cell>
          <cell r="P415">
            <v>0.44999999999999996</v>
          </cell>
          <cell r="Q415">
            <v>1654</v>
          </cell>
          <cell r="R415">
            <v>1571.3</v>
          </cell>
          <cell r="S415">
            <v>82.7</v>
          </cell>
          <cell r="T415">
            <v>0.05</v>
          </cell>
          <cell r="U415">
            <v>7</v>
          </cell>
          <cell r="V415">
            <v>82.7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</row>
        <row r="416">
          <cell r="A416" t="str">
            <v>NN592</v>
          </cell>
          <cell r="B416" t="str">
            <v>XXXXXXXX</v>
          </cell>
          <cell r="C416" t="str">
            <v>Yes</v>
          </cell>
          <cell r="D416" t="str">
            <v>Nonequipment</v>
          </cell>
          <cell r="E416" t="str">
            <v>Water Heater Timeclock</v>
          </cell>
          <cell r="F416" t="str">
            <v>Water Heater Timeclock</v>
          </cell>
          <cell r="G416" t="str">
            <v>Water Heater with Federal Standard</v>
          </cell>
          <cell r="H416" t="str">
            <v>Residential</v>
          </cell>
          <cell r="I416" t="str">
            <v>New</v>
          </cell>
          <cell r="J416" t="str">
            <v>Manufactured Home</v>
          </cell>
          <cell r="K416" t="str">
            <v>FL Zone 2</v>
          </cell>
          <cell r="L416" t="str">
            <v>Domestic Hot Water</v>
          </cell>
          <cell r="N416" t="str">
            <v/>
          </cell>
          <cell r="O416" t="str">
            <v xml:space="preserve">Per End Use Consumption </v>
          </cell>
          <cell r="P416">
            <v>0.44999999999999996</v>
          </cell>
          <cell r="Q416">
            <v>2449</v>
          </cell>
          <cell r="R416">
            <v>2326.5500000000002</v>
          </cell>
          <cell r="S416">
            <v>122.45</v>
          </cell>
          <cell r="T416">
            <v>0.05</v>
          </cell>
          <cell r="U416">
            <v>7</v>
          </cell>
          <cell r="V416">
            <v>122.45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</row>
        <row r="417">
          <cell r="A417" t="str">
            <v>NE593</v>
          </cell>
          <cell r="B417" t="str">
            <v>XXXXXXXX</v>
          </cell>
          <cell r="C417" t="str">
            <v>Yes</v>
          </cell>
          <cell r="D417" t="str">
            <v>Nonequipment</v>
          </cell>
          <cell r="E417" t="str">
            <v>Smart Power Strip</v>
          </cell>
          <cell r="F417" t="str">
            <v>One 7-Plug Smart Strip Plug Outlet Servicing a Home Office</v>
          </cell>
          <cell r="G417" t="str">
            <v>Standard Home Office Usage, No Smart Strip Plug Outlet</v>
          </cell>
          <cell r="H417" t="str">
            <v>Residential</v>
          </cell>
          <cell r="I417" t="str">
            <v>Existing</v>
          </cell>
          <cell r="J417" t="str">
            <v>Single Family</v>
          </cell>
          <cell r="K417" t="str">
            <v>FL Zone 2</v>
          </cell>
          <cell r="L417" t="str">
            <v>Electronics</v>
          </cell>
          <cell r="N417" t="str">
            <v/>
          </cell>
          <cell r="O417" t="str">
            <v>Per End Use Consumption</v>
          </cell>
          <cell r="P417">
            <v>0.22499999999999998</v>
          </cell>
          <cell r="Q417">
            <v>2274.1999999999998</v>
          </cell>
          <cell r="R417">
            <v>2220.3989999999999</v>
          </cell>
          <cell r="S417">
            <v>53.801000000000002</v>
          </cell>
          <cell r="T417">
            <v>2.3657110192595202E-2</v>
          </cell>
          <cell r="U417">
            <v>5</v>
          </cell>
          <cell r="V417">
            <v>53.801000000000002</v>
          </cell>
          <cell r="W417">
            <v>5.9262272321284398E-3</v>
          </cell>
          <cell r="X417">
            <v>4.6241740086552458E-3</v>
          </cell>
          <cell r="Y417">
            <v>1.1015087511623278E-4</v>
          </cell>
          <cell r="Z417">
            <v>8.5949592175893486E-5</v>
          </cell>
        </row>
        <row r="418">
          <cell r="A418" t="str">
            <v>NE594</v>
          </cell>
          <cell r="B418" t="str">
            <v>XXXXXXXX</v>
          </cell>
          <cell r="C418" t="str">
            <v>Yes</v>
          </cell>
          <cell r="D418" t="str">
            <v>Nonequipment</v>
          </cell>
          <cell r="E418" t="str">
            <v>Smart Power Strip</v>
          </cell>
          <cell r="F418" t="str">
            <v>One 7-Plug Smart Strip Plug Outlet Servicing a Home Office</v>
          </cell>
          <cell r="G418" t="str">
            <v>Standard Home Office Usage, No Smart Strip Plug Outlet</v>
          </cell>
          <cell r="H418" t="str">
            <v>Residential</v>
          </cell>
          <cell r="I418" t="str">
            <v>Existing</v>
          </cell>
          <cell r="J418" t="str">
            <v>Multi-Family</v>
          </cell>
          <cell r="K418" t="str">
            <v>FL Zone 2</v>
          </cell>
          <cell r="L418" t="str">
            <v>Electronics</v>
          </cell>
          <cell r="N418" t="str">
            <v/>
          </cell>
          <cell r="O418" t="str">
            <v>Per End Use Consumption</v>
          </cell>
          <cell r="P418">
            <v>0.9</v>
          </cell>
          <cell r="Q418">
            <v>1176</v>
          </cell>
          <cell r="R418">
            <v>1122.1990000000001</v>
          </cell>
          <cell r="S418">
            <v>53.800999999999995</v>
          </cell>
          <cell r="T418">
            <v>4.5749149659863944E-2</v>
          </cell>
          <cell r="U418">
            <v>5</v>
          </cell>
          <cell r="V418">
            <v>53.800999999999995</v>
          </cell>
          <cell r="W418">
            <v>5.9262272321284398E-3</v>
          </cell>
          <cell r="X418">
            <v>4.6241740086552449E-3</v>
          </cell>
          <cell r="Y418">
            <v>1.101508751162328E-4</v>
          </cell>
          <cell r="Z418">
            <v>8.5949592175893486E-5</v>
          </cell>
        </row>
        <row r="419">
          <cell r="A419" t="str">
            <v>NE595</v>
          </cell>
          <cell r="B419" t="str">
            <v>XXXXXXXX</v>
          </cell>
          <cell r="C419" t="str">
            <v>Yes</v>
          </cell>
          <cell r="D419" t="str">
            <v>Nonequipment</v>
          </cell>
          <cell r="E419" t="str">
            <v>Smart Power Strip</v>
          </cell>
          <cell r="F419" t="str">
            <v>One 7-Plug Smart Strip Plug Outlet Servicing a Home Office</v>
          </cell>
          <cell r="G419" t="str">
            <v>Standard Home Office Usage, No Smart Strip Plug Outlet</v>
          </cell>
          <cell r="H419" t="str">
            <v>Residential</v>
          </cell>
          <cell r="I419" t="str">
            <v>Existing</v>
          </cell>
          <cell r="J419" t="str">
            <v>Manufactured Home</v>
          </cell>
          <cell r="K419" t="str">
            <v>FL Zone 2</v>
          </cell>
          <cell r="L419" t="str">
            <v>Electronics</v>
          </cell>
          <cell r="N419" t="str">
            <v/>
          </cell>
          <cell r="O419" t="str">
            <v>Per End Use Consumption</v>
          </cell>
          <cell r="P419">
            <v>0.9</v>
          </cell>
          <cell r="Q419">
            <v>1878.0000000000002</v>
          </cell>
          <cell r="R419">
            <v>1824.1990000000003</v>
          </cell>
          <cell r="S419">
            <v>53.801000000000002</v>
          </cell>
          <cell r="T419">
            <v>2.8648029818956335E-2</v>
          </cell>
          <cell r="U419">
            <v>5</v>
          </cell>
          <cell r="V419">
            <v>53.801000000000002</v>
          </cell>
          <cell r="W419">
            <v>5.9262272321284398E-3</v>
          </cell>
          <cell r="X419">
            <v>4.6241740086552458E-3</v>
          </cell>
          <cell r="Y419">
            <v>1.1015087511623278E-4</v>
          </cell>
          <cell r="Z419">
            <v>8.5949592175893486E-5</v>
          </cell>
        </row>
        <row r="420">
          <cell r="A420" t="str">
            <v>NN596</v>
          </cell>
          <cell r="B420" t="str">
            <v>XXXXXXXX</v>
          </cell>
          <cell r="C420" t="str">
            <v>Yes</v>
          </cell>
          <cell r="D420" t="str">
            <v>Nonequipment</v>
          </cell>
          <cell r="E420" t="str">
            <v>Smart Power Strip</v>
          </cell>
          <cell r="F420" t="str">
            <v>One 7-Plug Smart Strip Plug Outlet Servicing a Home Office</v>
          </cell>
          <cell r="G420" t="str">
            <v>Standard Home Office Usage, No Smart Strip Plug Outlet</v>
          </cell>
          <cell r="H420" t="str">
            <v>Residential</v>
          </cell>
          <cell r="I420" t="str">
            <v>New</v>
          </cell>
          <cell r="J420" t="str">
            <v>Single Family</v>
          </cell>
          <cell r="K420" t="str">
            <v>FL Zone 2</v>
          </cell>
          <cell r="L420" t="str">
            <v>Electronics</v>
          </cell>
          <cell r="N420" t="str">
            <v/>
          </cell>
          <cell r="O420" t="str">
            <v>Per End Use Consumption</v>
          </cell>
          <cell r="P420">
            <v>0.22499999999999998</v>
          </cell>
          <cell r="Q420">
            <v>2274.1999999999998</v>
          </cell>
          <cell r="R420">
            <v>2220.3989999999999</v>
          </cell>
          <cell r="S420">
            <v>53.801000000000002</v>
          </cell>
          <cell r="T420">
            <v>2.3657110192595202E-2</v>
          </cell>
          <cell r="U420">
            <v>5</v>
          </cell>
          <cell r="V420">
            <v>53.801000000000002</v>
          </cell>
          <cell r="W420">
            <v>5.9262272321284398E-3</v>
          </cell>
          <cell r="X420">
            <v>4.6241740086552458E-3</v>
          </cell>
          <cell r="Y420">
            <v>1.1015087511623278E-4</v>
          </cell>
          <cell r="Z420">
            <v>8.5949592175893486E-5</v>
          </cell>
        </row>
        <row r="421">
          <cell r="A421" t="str">
            <v>NN597</v>
          </cell>
          <cell r="B421" t="str">
            <v>XXXXXXXX</v>
          </cell>
          <cell r="C421" t="str">
            <v>Yes</v>
          </cell>
          <cell r="D421" t="str">
            <v>Nonequipment</v>
          </cell>
          <cell r="E421" t="str">
            <v>Smart Power Strip</v>
          </cell>
          <cell r="F421" t="str">
            <v>One 7-Plug Smart Strip Plug Outlet Servicing a Home Office</v>
          </cell>
          <cell r="G421" t="str">
            <v>Standard Home Office Usage, No Smart Strip Plug Outlet</v>
          </cell>
          <cell r="H421" t="str">
            <v>Residential</v>
          </cell>
          <cell r="I421" t="str">
            <v>New</v>
          </cell>
          <cell r="J421" t="str">
            <v>Multi-Family</v>
          </cell>
          <cell r="K421" t="str">
            <v>FL Zone 2</v>
          </cell>
          <cell r="L421" t="str">
            <v>Electronics</v>
          </cell>
          <cell r="N421" t="str">
            <v/>
          </cell>
          <cell r="O421" t="str">
            <v>Per End Use Consumption</v>
          </cell>
          <cell r="P421">
            <v>0.9</v>
          </cell>
          <cell r="Q421">
            <v>1176</v>
          </cell>
          <cell r="R421">
            <v>1122.1990000000001</v>
          </cell>
          <cell r="S421">
            <v>53.800999999999995</v>
          </cell>
          <cell r="T421">
            <v>4.5749149659863944E-2</v>
          </cell>
          <cell r="U421">
            <v>5</v>
          </cell>
          <cell r="V421">
            <v>53.800999999999995</v>
          </cell>
          <cell r="W421">
            <v>5.9262272321284398E-3</v>
          </cell>
          <cell r="X421">
            <v>4.6241740086552449E-3</v>
          </cell>
          <cell r="Y421">
            <v>1.101508751162328E-4</v>
          </cell>
          <cell r="Z421">
            <v>8.5949592175893486E-5</v>
          </cell>
        </row>
        <row r="422">
          <cell r="A422" t="str">
            <v>NN598</v>
          </cell>
          <cell r="B422" t="str">
            <v>XXXXXXXX</v>
          </cell>
          <cell r="C422" t="str">
            <v>Yes</v>
          </cell>
          <cell r="D422" t="str">
            <v>Nonequipment</v>
          </cell>
          <cell r="E422" t="str">
            <v>Smart Power Strip</v>
          </cell>
          <cell r="F422" t="str">
            <v>One 7-Plug Smart Strip Plug Outlet Servicing a Home Office</v>
          </cell>
          <cell r="G422" t="str">
            <v>Standard Home Office Usage, No Smart Strip Plug Outlet</v>
          </cell>
          <cell r="H422" t="str">
            <v>Residential</v>
          </cell>
          <cell r="I422" t="str">
            <v>New</v>
          </cell>
          <cell r="J422" t="str">
            <v>Manufactured Home</v>
          </cell>
          <cell r="K422" t="str">
            <v>FL Zone 2</v>
          </cell>
          <cell r="L422" t="str">
            <v>Electronics</v>
          </cell>
          <cell r="N422" t="str">
            <v/>
          </cell>
          <cell r="O422" t="str">
            <v>Per End Use Consumption</v>
          </cell>
          <cell r="P422">
            <v>0.9</v>
          </cell>
          <cell r="Q422">
            <v>1878.0000000000002</v>
          </cell>
          <cell r="R422">
            <v>1824.1990000000003</v>
          </cell>
          <cell r="S422">
            <v>53.801000000000002</v>
          </cell>
          <cell r="T422">
            <v>2.8648029818956335E-2</v>
          </cell>
          <cell r="U422">
            <v>5</v>
          </cell>
          <cell r="V422">
            <v>53.801000000000002</v>
          </cell>
          <cell r="W422">
            <v>5.9262272321284398E-3</v>
          </cell>
          <cell r="X422">
            <v>4.6241740086552458E-3</v>
          </cell>
          <cell r="Y422">
            <v>1.1015087511623278E-4</v>
          </cell>
          <cell r="Z422">
            <v>8.5949592175893486E-5</v>
          </cell>
        </row>
        <row r="423">
          <cell r="A423" t="str">
            <v>NE599</v>
          </cell>
          <cell r="B423" t="str">
            <v>XXXXXXXX</v>
          </cell>
          <cell r="C423" t="str">
            <v>Yes</v>
          </cell>
          <cell r="D423" t="str">
            <v>Nonequipment</v>
          </cell>
          <cell r="E423" t="str">
            <v>Air Sealing-Infiltration Control</v>
          </cell>
          <cell r="F423" t="str">
            <v>Standard Heating and Cooling System with Improved Infiltration Control (0.7 ACH)</v>
          </cell>
          <cell r="G423" t="str">
            <v>Standard Heating and Cooling System with Standard Infiltration Control (0.4 ACH)</v>
          </cell>
          <cell r="H423" t="str">
            <v>Residential</v>
          </cell>
          <cell r="I423" t="str">
            <v>Existing</v>
          </cell>
          <cell r="J423" t="str">
            <v>Single Family</v>
          </cell>
          <cell r="K423" t="str">
            <v>FL Zone 2</v>
          </cell>
          <cell r="L423" t="str">
            <v>Space Cooling</v>
          </cell>
          <cell r="N423" t="str">
            <v/>
          </cell>
          <cell r="O423" t="str">
            <v>Per End Use Consumption</v>
          </cell>
          <cell r="P423">
            <v>0.20800000000000002</v>
          </cell>
          <cell r="Q423">
            <v>3747.04</v>
          </cell>
          <cell r="R423">
            <v>3409.8063999999999</v>
          </cell>
          <cell r="S423">
            <v>337.23359999999997</v>
          </cell>
          <cell r="T423">
            <v>0.09</v>
          </cell>
          <cell r="U423">
            <v>11</v>
          </cell>
          <cell r="V423">
            <v>595.5471</v>
          </cell>
          <cell r="W423">
            <v>0.26132321830558419</v>
          </cell>
          <cell r="X423">
            <v>0</v>
          </cell>
          <cell r="Y423">
            <v>7.7490267371218115E-4</v>
          </cell>
          <cell r="Z423">
            <v>0</v>
          </cell>
        </row>
        <row r="424">
          <cell r="A424" t="str">
            <v>NE600</v>
          </cell>
          <cell r="B424" t="str">
            <v>XXXXXXXX</v>
          </cell>
          <cell r="C424" t="str">
            <v>Yes</v>
          </cell>
          <cell r="D424" t="str">
            <v>Nonequipment</v>
          </cell>
          <cell r="E424" t="str">
            <v>Air Sealing-Infiltration Control</v>
          </cell>
          <cell r="F424" t="str">
            <v>Standard Heating and Cooling System with Improved Infiltration Control (0.7 ACH)</v>
          </cell>
          <cell r="G424" t="str">
            <v>Standard Heating and Cooling System with Standard Infiltration Control (0.4 ACH)</v>
          </cell>
          <cell r="H424" t="str">
            <v>Residential</v>
          </cell>
          <cell r="I424" t="str">
            <v>Existing</v>
          </cell>
          <cell r="J424" t="str">
            <v>Multi-Family</v>
          </cell>
          <cell r="K424" t="str">
            <v>FL Zone 2</v>
          </cell>
          <cell r="L424" t="str">
            <v>Space Cooling</v>
          </cell>
          <cell r="N424" t="str">
            <v/>
          </cell>
          <cell r="O424" t="str">
            <v>Per End Use Consumption</v>
          </cell>
          <cell r="P424">
            <v>0.52</v>
          </cell>
          <cell r="Q424">
            <v>1815</v>
          </cell>
          <cell r="R424">
            <v>1651.65</v>
          </cell>
          <cell r="S424">
            <v>163.35</v>
          </cell>
          <cell r="T424">
            <v>0.09</v>
          </cell>
          <cell r="U424">
            <v>11</v>
          </cell>
          <cell r="V424">
            <v>387.27</v>
          </cell>
          <cell r="W424">
            <v>0.16993222325019058</v>
          </cell>
          <cell r="X424">
            <v>0</v>
          </cell>
          <cell r="Y424">
            <v>1.0402952142650173E-3</v>
          </cell>
          <cell r="Z424">
            <v>0</v>
          </cell>
        </row>
        <row r="425">
          <cell r="A425" t="str">
            <v>NE601</v>
          </cell>
          <cell r="B425" t="str">
            <v>XXXXXXXX</v>
          </cell>
          <cell r="C425" t="str">
            <v>Yes</v>
          </cell>
          <cell r="D425" t="str">
            <v>Nonequipment</v>
          </cell>
          <cell r="E425" t="str">
            <v>Air Sealing-Infiltration Control</v>
          </cell>
          <cell r="F425" t="str">
            <v>Standard Heating and Cooling System with Improved Infiltration Control (0.7 ACH)</v>
          </cell>
          <cell r="G425" t="str">
            <v>Standard Heating and Cooling System with Standard Infiltration Control (0.4 ACH)</v>
          </cell>
          <cell r="H425" t="str">
            <v>Residential</v>
          </cell>
          <cell r="I425" t="str">
            <v>Existing</v>
          </cell>
          <cell r="J425" t="str">
            <v>Manufactured Home</v>
          </cell>
          <cell r="K425" t="str">
            <v>FL Zone 2</v>
          </cell>
          <cell r="L425" t="str">
            <v>Space Cooling</v>
          </cell>
          <cell r="N425" t="str">
            <v/>
          </cell>
          <cell r="O425" t="str">
            <v>Per End Use Consumption</v>
          </cell>
          <cell r="P425">
            <v>0.52</v>
          </cell>
          <cell r="Q425">
            <v>2493</v>
          </cell>
          <cell r="R425">
            <v>2268.63</v>
          </cell>
          <cell r="S425">
            <v>224.37</v>
          </cell>
          <cell r="T425">
            <v>0.09</v>
          </cell>
          <cell r="U425">
            <v>11</v>
          </cell>
          <cell r="V425">
            <v>582.56999999999994</v>
          </cell>
          <cell r="W425">
            <v>0.25562892890971034</v>
          </cell>
          <cell r="X425">
            <v>0</v>
          </cell>
          <cell r="Y425">
            <v>1.1393186651945909E-3</v>
          </cell>
          <cell r="Z425">
            <v>0</v>
          </cell>
        </row>
        <row r="426">
          <cell r="A426" t="str">
            <v>NN602</v>
          </cell>
          <cell r="B426" t="str">
            <v>XXXXXXXX</v>
          </cell>
          <cell r="C426" t="str">
            <v>Yes</v>
          </cell>
          <cell r="D426" t="str">
            <v>Nonequipment</v>
          </cell>
          <cell r="E426" t="str">
            <v>Air Sealing-Infiltration Control</v>
          </cell>
          <cell r="F426" t="str">
            <v>Standard Heating and Cooling System with Improved Infiltration Control (0.7 ACH)</v>
          </cell>
          <cell r="G426" t="str">
            <v>N/A - Retrofit Measure Only</v>
          </cell>
          <cell r="H426" t="str">
            <v>Residential</v>
          </cell>
          <cell r="I426" t="str">
            <v>New</v>
          </cell>
          <cell r="J426" t="str">
            <v>Single Family</v>
          </cell>
          <cell r="K426" t="str">
            <v>FL Zone 2</v>
          </cell>
          <cell r="L426" t="str">
            <v>Space Cooling</v>
          </cell>
          <cell r="N426" t="str">
            <v/>
          </cell>
          <cell r="O426" t="str">
            <v>Per End Use Consumption</v>
          </cell>
          <cell r="P426">
            <v>0.20800000000000002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11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</row>
        <row r="427">
          <cell r="A427" t="str">
            <v>NN603</v>
          </cell>
          <cell r="B427" t="str">
            <v>XXXXXXXX</v>
          </cell>
          <cell r="C427" t="str">
            <v>Yes</v>
          </cell>
          <cell r="D427" t="str">
            <v>Nonequipment</v>
          </cell>
          <cell r="E427" t="str">
            <v>Air Sealing-Infiltration Control</v>
          </cell>
          <cell r="F427" t="str">
            <v>Standard Heating and Cooling System with Improved Infiltration Control (0.7 ACH)</v>
          </cell>
          <cell r="G427" t="str">
            <v>N/A - Retrofit Measure Only</v>
          </cell>
          <cell r="H427" t="str">
            <v>Residential</v>
          </cell>
          <cell r="I427" t="str">
            <v>New</v>
          </cell>
          <cell r="J427" t="str">
            <v>Multi-Family</v>
          </cell>
          <cell r="K427" t="str">
            <v>FL Zone 2</v>
          </cell>
          <cell r="L427" t="str">
            <v>Space Cooling</v>
          </cell>
          <cell r="N427" t="str">
            <v/>
          </cell>
          <cell r="O427" t="str">
            <v>Per End Use Consumption</v>
          </cell>
          <cell r="P427">
            <v>0.52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11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</row>
        <row r="428">
          <cell r="A428" t="str">
            <v>NN604</v>
          </cell>
          <cell r="B428" t="str">
            <v>XXXXXXXX</v>
          </cell>
          <cell r="C428" t="str">
            <v>Yes</v>
          </cell>
          <cell r="D428" t="str">
            <v>Nonequipment</v>
          </cell>
          <cell r="E428" t="str">
            <v>Air Sealing-Infiltration Control</v>
          </cell>
          <cell r="F428" t="str">
            <v>Standard Heating and Cooling System with Improved Infiltration Control (0.7 ACH)</v>
          </cell>
          <cell r="G428" t="str">
            <v>N/A - Retrofit Measure Only</v>
          </cell>
          <cell r="H428" t="str">
            <v>Residential</v>
          </cell>
          <cell r="I428" t="str">
            <v>New</v>
          </cell>
          <cell r="J428" t="str">
            <v>Manufactured Home</v>
          </cell>
          <cell r="K428" t="str">
            <v>FL Zone 2</v>
          </cell>
          <cell r="L428" t="str">
            <v>Space Cooling</v>
          </cell>
          <cell r="N428" t="str">
            <v/>
          </cell>
          <cell r="O428" t="str">
            <v>Per End Use Consumption</v>
          </cell>
          <cell r="P428">
            <v>0.52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11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</row>
        <row r="429">
          <cell r="A429" t="str">
            <v>NE605</v>
          </cell>
          <cell r="B429" t="str">
            <v>XXXXXXXX</v>
          </cell>
          <cell r="C429" t="str">
            <v>Yes</v>
          </cell>
          <cell r="D429" t="str">
            <v>Nonequipment</v>
          </cell>
          <cell r="E429" t="str">
            <v>Air Sealing-Infiltration Control</v>
          </cell>
          <cell r="F429" t="str">
            <v>Standard Heating and Cooling System with Improved Infiltration Control (0.7 ACH)</v>
          </cell>
          <cell r="G429" t="str">
            <v>Standard Heating and Cooling System with Standard Infiltration Control (0.4 ACH)</v>
          </cell>
          <cell r="H429" t="str">
            <v>Residential</v>
          </cell>
          <cell r="I429" t="str">
            <v>Existing</v>
          </cell>
          <cell r="J429" t="str">
            <v>Single Family</v>
          </cell>
          <cell r="K429" t="str">
            <v>FL Zone 2</v>
          </cell>
          <cell r="L429" t="str">
            <v>Space Heating</v>
          </cell>
          <cell r="N429" t="str">
            <v/>
          </cell>
          <cell r="O429" t="str">
            <v>Per End Use Consumption</v>
          </cell>
          <cell r="P429">
            <v>0.20800000000000002</v>
          </cell>
          <cell r="Q429">
            <v>2870.15</v>
          </cell>
          <cell r="R429">
            <v>2611.8365000000003</v>
          </cell>
          <cell r="S429">
            <v>258.31349999999998</v>
          </cell>
          <cell r="T429">
            <v>8.9999999999999983E-2</v>
          </cell>
          <cell r="U429">
            <v>11</v>
          </cell>
          <cell r="V429">
            <v>595.5471</v>
          </cell>
          <cell r="W429">
            <v>0</v>
          </cell>
          <cell r="X429">
            <v>0.38589977985878104</v>
          </cell>
          <cell r="Y429">
            <v>0</v>
          </cell>
          <cell r="Z429">
            <v>1.493920293979142E-3</v>
          </cell>
        </row>
        <row r="430">
          <cell r="A430" t="str">
            <v>NE606</v>
          </cell>
          <cell r="B430" t="str">
            <v>XXXXXXXX</v>
          </cell>
          <cell r="C430" t="str">
            <v>Yes</v>
          </cell>
          <cell r="D430" t="str">
            <v>Nonequipment</v>
          </cell>
          <cell r="E430" t="str">
            <v>Air Sealing-Infiltration Control</v>
          </cell>
          <cell r="F430" t="str">
            <v>Standard Heating and Cooling System with Improved Infiltration Control (0.7 ACH)</v>
          </cell>
          <cell r="G430" t="str">
            <v>Standard Heating and Cooling System with Standard Infiltration Control (0.4 ACH)</v>
          </cell>
          <cell r="H430" t="str">
            <v>Residential</v>
          </cell>
          <cell r="I430" t="str">
            <v>Existing</v>
          </cell>
          <cell r="J430" t="str">
            <v>Multi-Family</v>
          </cell>
          <cell r="K430" t="str">
            <v>FL Zone 2</v>
          </cell>
          <cell r="L430" t="str">
            <v>Space Heating</v>
          </cell>
          <cell r="N430" t="str">
            <v/>
          </cell>
          <cell r="O430" t="str">
            <v>Per End Use Consumption</v>
          </cell>
          <cell r="P430">
            <v>0.52</v>
          </cell>
          <cell r="Q430">
            <v>2488</v>
          </cell>
          <cell r="R430">
            <v>2264.08</v>
          </cell>
          <cell r="S430">
            <v>223.92</v>
          </cell>
          <cell r="T430">
            <v>0.09</v>
          </cell>
          <cell r="U430">
            <v>11</v>
          </cell>
          <cell r="V430">
            <v>387.27</v>
          </cell>
          <cell r="W430">
            <v>0</v>
          </cell>
          <cell r="X430">
            <v>0.25094137431936137</v>
          </cell>
          <cell r="Y430">
            <v>0</v>
          </cell>
          <cell r="Z430">
            <v>1.1206742332947543E-3</v>
          </cell>
        </row>
        <row r="431">
          <cell r="A431" t="str">
            <v>NE607</v>
          </cell>
          <cell r="B431" t="str">
            <v>XXXXXXXX</v>
          </cell>
          <cell r="C431" t="str">
            <v>Yes</v>
          </cell>
          <cell r="D431" t="str">
            <v>Nonequipment</v>
          </cell>
          <cell r="E431" t="str">
            <v>Air Sealing-Infiltration Control</v>
          </cell>
          <cell r="F431" t="str">
            <v>Standard Heating and Cooling System with Improved Infiltration Control (0.7 ACH)</v>
          </cell>
          <cell r="G431" t="str">
            <v>Standard Heating and Cooling System with Standard Infiltration Control (0.4 ACH)</v>
          </cell>
          <cell r="H431" t="str">
            <v>Residential</v>
          </cell>
          <cell r="I431" t="str">
            <v>Existing</v>
          </cell>
          <cell r="J431" t="str">
            <v>Manufactured Home</v>
          </cell>
          <cell r="K431" t="str">
            <v>FL Zone 2</v>
          </cell>
          <cell r="L431" t="str">
            <v>Space Heating</v>
          </cell>
          <cell r="N431" t="str">
            <v/>
          </cell>
          <cell r="O431" t="str">
            <v>Per End Use Consumption</v>
          </cell>
          <cell r="P431">
            <v>0.52</v>
          </cell>
          <cell r="Q431">
            <v>3980</v>
          </cell>
          <cell r="R431">
            <v>3621.8</v>
          </cell>
          <cell r="S431">
            <v>358.2</v>
          </cell>
          <cell r="T431">
            <v>0.09</v>
          </cell>
          <cell r="U431">
            <v>11</v>
          </cell>
          <cell r="V431">
            <v>582.56999999999994</v>
          </cell>
          <cell r="W431">
            <v>0</v>
          </cell>
          <cell r="X431">
            <v>0.37749094026707553</v>
          </cell>
          <cell r="Y431">
            <v>0</v>
          </cell>
          <cell r="Z431">
            <v>1.0538552212927849E-3</v>
          </cell>
        </row>
        <row r="432">
          <cell r="A432" t="str">
            <v>NN608</v>
          </cell>
          <cell r="B432" t="str">
            <v>XXXXXXXX</v>
          </cell>
          <cell r="C432" t="str">
            <v>Yes</v>
          </cell>
          <cell r="D432" t="str">
            <v>Nonequipment</v>
          </cell>
          <cell r="E432" t="str">
            <v>Air Sealing-Infiltration Control</v>
          </cell>
          <cell r="F432" t="str">
            <v>Standard Heating and Cooling System with Improved Infiltration Control (0.7 ACH)</v>
          </cell>
          <cell r="G432" t="str">
            <v>N/A - Retrofit Measure Only</v>
          </cell>
          <cell r="H432" t="str">
            <v>Residential</v>
          </cell>
          <cell r="I432" t="str">
            <v>New</v>
          </cell>
          <cell r="J432" t="str">
            <v>Single Family</v>
          </cell>
          <cell r="K432" t="str">
            <v>FL Zone 2</v>
          </cell>
          <cell r="L432" t="str">
            <v>Space Heating</v>
          </cell>
          <cell r="N432" t="str">
            <v/>
          </cell>
          <cell r="O432" t="str">
            <v>Per End Use Consumption</v>
          </cell>
          <cell r="P432">
            <v>0.20800000000000002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11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</row>
        <row r="433">
          <cell r="A433" t="str">
            <v>NN609</v>
          </cell>
          <cell r="B433" t="str">
            <v>XXXXXXXX</v>
          </cell>
          <cell r="C433" t="str">
            <v>Yes</v>
          </cell>
          <cell r="D433" t="str">
            <v>Nonequipment</v>
          </cell>
          <cell r="E433" t="str">
            <v>Air Sealing-Infiltration Control</v>
          </cell>
          <cell r="F433" t="str">
            <v>Standard Heating and Cooling System with Improved Infiltration Control (0.7 ACH)</v>
          </cell>
          <cell r="G433" t="str">
            <v>N/A - Retrofit Measure Only</v>
          </cell>
          <cell r="H433" t="str">
            <v>Residential</v>
          </cell>
          <cell r="I433" t="str">
            <v>New</v>
          </cell>
          <cell r="J433" t="str">
            <v>Multi-Family</v>
          </cell>
          <cell r="K433" t="str">
            <v>FL Zone 2</v>
          </cell>
          <cell r="L433" t="str">
            <v>Space Heating</v>
          </cell>
          <cell r="N433" t="str">
            <v/>
          </cell>
          <cell r="O433" t="str">
            <v>Per End Use Consumption</v>
          </cell>
          <cell r="P433">
            <v>0.52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11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</row>
        <row r="434">
          <cell r="A434" t="str">
            <v>NN610</v>
          </cell>
          <cell r="B434" t="str">
            <v>XXXXXXXX</v>
          </cell>
          <cell r="C434" t="str">
            <v>Yes</v>
          </cell>
          <cell r="D434" t="str">
            <v>Nonequipment</v>
          </cell>
          <cell r="E434" t="str">
            <v>Air Sealing-Infiltration Control</v>
          </cell>
          <cell r="F434" t="str">
            <v>Standard Heating and Cooling System with Improved Infiltration Control (0.7 ACH)</v>
          </cell>
          <cell r="G434" t="str">
            <v>N/A - Retrofit Measure Only</v>
          </cell>
          <cell r="H434" t="str">
            <v>Residential</v>
          </cell>
          <cell r="I434" t="str">
            <v>New</v>
          </cell>
          <cell r="J434" t="str">
            <v>Manufactured Home</v>
          </cell>
          <cell r="K434" t="str">
            <v>FL Zone 2</v>
          </cell>
          <cell r="L434" t="str">
            <v>Space Heating</v>
          </cell>
          <cell r="N434" t="str">
            <v/>
          </cell>
          <cell r="O434" t="str">
            <v>Per End Use Consumption</v>
          </cell>
          <cell r="P434">
            <v>0.52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11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</row>
        <row r="435">
          <cell r="A435" t="str">
            <v>NE611</v>
          </cell>
          <cell r="B435" t="str">
            <v>XXXXXXXX</v>
          </cell>
          <cell r="C435" t="str">
            <v>Yes</v>
          </cell>
          <cell r="D435" t="str">
            <v>Nonequipment</v>
          </cell>
          <cell r="E435" t="str">
            <v>Ceiling Insulation(R12 to R38)</v>
          </cell>
          <cell r="F435" t="str">
            <v>Increased Ceiling Insulation (R-38)</v>
          </cell>
          <cell r="G435" t="str">
            <v>Market Average Existing Ceiling Insulation</v>
          </cell>
          <cell r="H435" t="str">
            <v>Residential</v>
          </cell>
          <cell r="I435" t="str">
            <v>Existing</v>
          </cell>
          <cell r="J435" t="str">
            <v>Single Family</v>
          </cell>
          <cell r="K435" t="str">
            <v>FL Zone 2</v>
          </cell>
          <cell r="L435" t="str">
            <v>Space Heating</v>
          </cell>
          <cell r="N435" t="str">
            <v/>
          </cell>
          <cell r="O435" t="str">
            <v>Per Home</v>
          </cell>
          <cell r="P435">
            <v>1.5789569442651301E-2</v>
          </cell>
          <cell r="Q435">
            <v>3373</v>
          </cell>
          <cell r="R435">
            <v>2969</v>
          </cell>
          <cell r="S435">
            <v>404</v>
          </cell>
          <cell r="T435">
            <v>0.11977468129261785</v>
          </cell>
          <cell r="U435">
            <v>20</v>
          </cell>
          <cell r="V435">
            <v>843</v>
          </cell>
          <cell r="W435">
            <v>0</v>
          </cell>
          <cell r="X435">
            <v>0.54624313412146985</v>
          </cell>
          <cell r="Y435">
            <v>0</v>
          </cell>
          <cell r="Z435">
            <v>1.3520869656472026E-3</v>
          </cell>
        </row>
        <row r="436">
          <cell r="A436" t="str">
            <v>NE612</v>
          </cell>
          <cell r="B436" t="str">
            <v>XXXXXXXX</v>
          </cell>
          <cell r="C436" t="str">
            <v>Yes</v>
          </cell>
          <cell r="D436" t="str">
            <v>Nonequipment</v>
          </cell>
          <cell r="E436" t="str">
            <v>Ceiling Insulation(R12 to R38)</v>
          </cell>
          <cell r="F436" t="str">
            <v>Increased Ceiling Insulation (R-38)</v>
          </cell>
          <cell r="G436" t="str">
            <v>Market Average Existing Ceiling Insulation</v>
          </cell>
          <cell r="H436" t="str">
            <v>Residential</v>
          </cell>
          <cell r="I436" t="str">
            <v>Existing</v>
          </cell>
          <cell r="J436" t="str">
            <v>Multi-Family</v>
          </cell>
          <cell r="K436" t="str">
            <v>FL Zone 2</v>
          </cell>
          <cell r="L436" t="str">
            <v>Space Heating</v>
          </cell>
          <cell r="N436" t="str">
            <v/>
          </cell>
          <cell r="O436" t="str">
            <v>Per Home</v>
          </cell>
          <cell r="P436">
            <v>1.5789569442651301E-2</v>
          </cell>
          <cell r="Q436">
            <v>1210</v>
          </cell>
          <cell r="R436">
            <v>971</v>
          </cell>
          <cell r="S436">
            <v>239</v>
          </cell>
          <cell r="T436">
            <v>0.1975206611570248</v>
          </cell>
          <cell r="U436">
            <v>20</v>
          </cell>
          <cell r="V436">
            <v>522</v>
          </cell>
          <cell r="W436">
            <v>0</v>
          </cell>
          <cell r="X436">
            <v>0.33824307949158633</v>
          </cell>
          <cell r="Y436">
            <v>0</v>
          </cell>
          <cell r="Z436">
            <v>1.4152430104250474E-3</v>
          </cell>
        </row>
        <row r="437">
          <cell r="A437" t="str">
            <v>NE613</v>
          </cell>
          <cell r="B437" t="str">
            <v>XXXXXXXX</v>
          </cell>
          <cell r="C437" t="str">
            <v>Yes</v>
          </cell>
          <cell r="D437" t="str">
            <v>Nonequipment</v>
          </cell>
          <cell r="E437" t="str">
            <v>Ceiling Insulation(R12 to R38)</v>
          </cell>
          <cell r="F437" t="str">
            <v>Increased Ceiling Insulation (R-38)</v>
          </cell>
          <cell r="G437" t="str">
            <v>Market Average Existing Ceiling Insulation</v>
          </cell>
          <cell r="H437" t="str">
            <v>Residential</v>
          </cell>
          <cell r="I437" t="str">
            <v>Existing</v>
          </cell>
          <cell r="J437" t="str">
            <v>Manufactured Home</v>
          </cell>
          <cell r="K437" t="str">
            <v>FL Zone 2</v>
          </cell>
          <cell r="L437" t="str">
            <v>Space Heating</v>
          </cell>
          <cell r="N437" t="str">
            <v/>
          </cell>
          <cell r="O437" t="str">
            <v>Per Home</v>
          </cell>
          <cell r="P437">
            <v>1.5789569442651301E-2</v>
          </cell>
          <cell r="Q437">
            <v>1284.8699999999999</v>
          </cell>
          <cell r="R437">
            <v>1033.21</v>
          </cell>
          <cell r="S437">
            <v>251.65999999999983</v>
          </cell>
          <cell r="T437">
            <v>0.19586417302917794</v>
          </cell>
          <cell r="U437">
            <v>20</v>
          </cell>
          <cell r="V437">
            <v>517.19999999999982</v>
          </cell>
          <cell r="W437">
            <v>0</v>
          </cell>
          <cell r="X437">
            <v>0.33513279830085901</v>
          </cell>
          <cell r="Y437">
            <v>0</v>
          </cell>
          <cell r="Z437">
            <v>1.331688779706188E-3</v>
          </cell>
        </row>
        <row r="438">
          <cell r="A438" t="str">
            <v>NN614</v>
          </cell>
          <cell r="B438" t="str">
            <v>XXXXXXXX</v>
          </cell>
          <cell r="C438" t="str">
            <v>Yes</v>
          </cell>
          <cell r="D438" t="str">
            <v>Nonequipment</v>
          </cell>
          <cell r="E438" t="str">
            <v>Ceiling Insulation(R12 to R38)</v>
          </cell>
          <cell r="F438" t="str">
            <v>Increased Ceiling Insulation (R-38)</v>
          </cell>
          <cell r="G438" t="str">
            <v>Code-Compliant Ceiling Insulation</v>
          </cell>
          <cell r="H438" t="str">
            <v>Residential</v>
          </cell>
          <cell r="I438" t="str">
            <v>New</v>
          </cell>
          <cell r="J438" t="str">
            <v>Single Family</v>
          </cell>
          <cell r="K438" t="str">
            <v>FL Zone 2</v>
          </cell>
          <cell r="L438" t="str">
            <v>Space Heating</v>
          </cell>
          <cell r="N438" t="str">
            <v/>
          </cell>
          <cell r="O438" t="str">
            <v>Per Home</v>
          </cell>
          <cell r="P438">
            <v>0</v>
          </cell>
          <cell r="Q438">
            <v>3373</v>
          </cell>
          <cell r="R438">
            <v>2969</v>
          </cell>
          <cell r="S438">
            <v>404</v>
          </cell>
          <cell r="T438">
            <v>0.11977468129261785</v>
          </cell>
          <cell r="U438">
            <v>20</v>
          </cell>
          <cell r="V438">
            <v>843</v>
          </cell>
          <cell r="W438">
            <v>0</v>
          </cell>
          <cell r="X438">
            <v>0.54624313412146985</v>
          </cell>
          <cell r="Y438">
            <v>0</v>
          </cell>
          <cell r="Z438">
            <v>1.3520869656472026E-3</v>
          </cell>
        </row>
        <row r="439">
          <cell r="A439" t="str">
            <v>NN615</v>
          </cell>
          <cell r="B439" t="str">
            <v>XXXXXXXX</v>
          </cell>
          <cell r="C439" t="str">
            <v>Yes</v>
          </cell>
          <cell r="D439" t="str">
            <v>Nonequipment</v>
          </cell>
          <cell r="E439" t="str">
            <v>Ceiling Insulation(R12 to R38)</v>
          </cell>
          <cell r="F439" t="str">
            <v>Increased Ceiling Insulation (R-38)</v>
          </cell>
          <cell r="G439" t="str">
            <v>Code-Compliant Ceiling Insulation</v>
          </cell>
          <cell r="H439" t="str">
            <v>Residential</v>
          </cell>
          <cell r="I439" t="str">
            <v>New</v>
          </cell>
          <cell r="J439" t="str">
            <v>Multi-Family</v>
          </cell>
          <cell r="K439" t="str">
            <v>FL Zone 2</v>
          </cell>
          <cell r="L439" t="str">
            <v>Space Heating</v>
          </cell>
          <cell r="N439" t="str">
            <v/>
          </cell>
          <cell r="O439" t="str">
            <v>Per Home</v>
          </cell>
          <cell r="P439">
            <v>0</v>
          </cell>
          <cell r="Q439">
            <v>1210</v>
          </cell>
          <cell r="R439">
            <v>971</v>
          </cell>
          <cell r="S439">
            <v>239</v>
          </cell>
          <cell r="T439">
            <v>0.1975206611570248</v>
          </cell>
          <cell r="U439">
            <v>20</v>
          </cell>
          <cell r="V439">
            <v>522</v>
          </cell>
          <cell r="W439">
            <v>0</v>
          </cell>
          <cell r="X439">
            <v>0.33824307949158633</v>
          </cell>
          <cell r="Y439">
            <v>0</v>
          </cell>
          <cell r="Z439">
            <v>1.4152430104250474E-3</v>
          </cell>
        </row>
        <row r="440">
          <cell r="A440" t="str">
            <v>NN616</v>
          </cell>
          <cell r="B440" t="str">
            <v>XXXXXXXX</v>
          </cell>
          <cell r="C440" t="str">
            <v>Yes</v>
          </cell>
          <cell r="D440" t="str">
            <v>Nonequipment</v>
          </cell>
          <cell r="E440" t="str">
            <v>Ceiling Insulation(R12 to R38)</v>
          </cell>
          <cell r="F440" t="str">
            <v>Increased Ceiling Insulation (R-38)</v>
          </cell>
          <cell r="G440" t="str">
            <v>Code-Compliant Ceiling Insulation</v>
          </cell>
          <cell r="H440" t="str">
            <v>Residential</v>
          </cell>
          <cell r="I440" t="str">
            <v>New</v>
          </cell>
          <cell r="J440" t="str">
            <v>Manufactured Home</v>
          </cell>
          <cell r="K440" t="str">
            <v>FL Zone 2</v>
          </cell>
          <cell r="L440" t="str">
            <v>Space Heating</v>
          </cell>
          <cell r="N440" t="str">
            <v/>
          </cell>
          <cell r="O440" t="str">
            <v>Per Home</v>
          </cell>
          <cell r="P440">
            <v>0</v>
          </cell>
          <cell r="Q440">
            <v>1284.8699999999999</v>
          </cell>
          <cell r="R440">
            <v>1033.21</v>
          </cell>
          <cell r="S440">
            <v>251.65999999999983</v>
          </cell>
          <cell r="T440">
            <v>0.19586417302917794</v>
          </cell>
          <cell r="U440">
            <v>20</v>
          </cell>
          <cell r="V440">
            <v>517.19999999999982</v>
          </cell>
          <cell r="W440">
            <v>0</v>
          </cell>
          <cell r="X440">
            <v>0.33513279830085901</v>
          </cell>
          <cell r="Y440">
            <v>0</v>
          </cell>
          <cell r="Z440">
            <v>1.331688779706188E-3</v>
          </cell>
        </row>
        <row r="441">
          <cell r="A441" t="str">
            <v>NE617</v>
          </cell>
          <cell r="B441" t="str">
            <v>XXXXXXXX</v>
          </cell>
          <cell r="C441" t="str">
            <v>Yes</v>
          </cell>
          <cell r="D441" t="str">
            <v>Nonequipment</v>
          </cell>
          <cell r="E441" t="str">
            <v>Ceiling Insulation(R12 to R38)</v>
          </cell>
          <cell r="F441" t="str">
            <v>Increased Ceiling Insulation (R-38)</v>
          </cell>
          <cell r="G441" t="str">
            <v>Market Average Existing Ceiling Insulation</v>
          </cell>
          <cell r="H441" t="str">
            <v>Residential</v>
          </cell>
          <cell r="I441" t="str">
            <v>Existing</v>
          </cell>
          <cell r="J441" t="str">
            <v>Single Family</v>
          </cell>
          <cell r="K441" t="str">
            <v>FL Zone 2</v>
          </cell>
          <cell r="L441" t="str">
            <v>Space Cooling</v>
          </cell>
          <cell r="N441" t="str">
            <v/>
          </cell>
          <cell r="O441" t="str">
            <v>Per Home</v>
          </cell>
          <cell r="P441">
            <v>1.5789569442651301E-2</v>
          </cell>
          <cell r="Q441">
            <v>4592</v>
          </cell>
          <cell r="R441">
            <v>4153</v>
          </cell>
          <cell r="S441">
            <v>439</v>
          </cell>
          <cell r="T441">
            <v>9.5601045296167253E-2</v>
          </cell>
          <cell r="U441">
            <v>20</v>
          </cell>
          <cell r="V441">
            <v>843</v>
          </cell>
          <cell r="W441">
            <v>0.36990436697887952</v>
          </cell>
          <cell r="X441">
            <v>0</v>
          </cell>
          <cell r="Y441">
            <v>8.426067584940308E-4</v>
          </cell>
          <cell r="Z441">
            <v>0</v>
          </cell>
        </row>
        <row r="442">
          <cell r="A442" t="str">
            <v>NE618</v>
          </cell>
          <cell r="B442" t="str">
            <v>XXXXXXXX</v>
          </cell>
          <cell r="C442" t="str">
            <v>Yes</v>
          </cell>
          <cell r="D442" t="str">
            <v>Nonequipment</v>
          </cell>
          <cell r="E442" t="str">
            <v>Ceiling Insulation(R12 to R38)</v>
          </cell>
          <cell r="F442" t="str">
            <v>Increased Ceiling Insulation (R-38)</v>
          </cell>
          <cell r="G442" t="str">
            <v>Market Average Existing Ceiling Insulation</v>
          </cell>
          <cell r="H442" t="str">
            <v>Residential</v>
          </cell>
          <cell r="I442" t="str">
            <v>Existing</v>
          </cell>
          <cell r="J442" t="str">
            <v>Multi-Family</v>
          </cell>
          <cell r="K442" t="str">
            <v>FL Zone 2</v>
          </cell>
          <cell r="L442" t="str">
            <v>Space Cooling</v>
          </cell>
          <cell r="N442" t="str">
            <v/>
          </cell>
          <cell r="O442" t="str">
            <v>Per Home</v>
          </cell>
          <cell r="P442">
            <v>1.5789569442651301E-2</v>
          </cell>
          <cell r="Q442">
            <v>2248</v>
          </cell>
          <cell r="R442">
            <v>1965</v>
          </cell>
          <cell r="S442">
            <v>283</v>
          </cell>
          <cell r="T442">
            <v>0.12588967971530249</v>
          </cell>
          <cell r="U442">
            <v>20</v>
          </cell>
          <cell r="V442">
            <v>522</v>
          </cell>
          <cell r="W442">
            <v>0.22905110268443074</v>
          </cell>
          <cell r="X442">
            <v>0</v>
          </cell>
          <cell r="Y442">
            <v>8.0936785400858918E-4</v>
          </cell>
          <cell r="Z442">
            <v>0</v>
          </cell>
        </row>
        <row r="443">
          <cell r="A443" t="str">
            <v>NE619</v>
          </cell>
          <cell r="B443" t="str">
            <v>XXXXXXXX</v>
          </cell>
          <cell r="C443" t="str">
            <v>Yes</v>
          </cell>
          <cell r="D443" t="str">
            <v>Nonequipment</v>
          </cell>
          <cell r="E443" t="str">
            <v>Ceiling Insulation(R12 to R38)</v>
          </cell>
          <cell r="F443" t="str">
            <v>Increased Ceiling Insulation (R-38)</v>
          </cell>
          <cell r="G443" t="str">
            <v>Market Average Existing Ceiling Insulation</v>
          </cell>
          <cell r="H443" t="str">
            <v>Residential</v>
          </cell>
          <cell r="I443" t="str">
            <v>Existing</v>
          </cell>
          <cell r="J443" t="str">
            <v>Manufactured Home</v>
          </cell>
          <cell r="K443" t="str">
            <v>FL Zone 2</v>
          </cell>
          <cell r="L443" t="str">
            <v>Space Cooling</v>
          </cell>
          <cell r="N443" t="str">
            <v/>
          </cell>
          <cell r="O443" t="str">
            <v>Per Home</v>
          </cell>
          <cell r="P443">
            <v>1.5789569442651301E-2</v>
          </cell>
          <cell r="Q443">
            <v>3433.1800000000003</v>
          </cell>
          <cell r="R443">
            <v>3167.6400000000003</v>
          </cell>
          <cell r="S443">
            <v>265.53999999999996</v>
          </cell>
          <cell r="T443">
            <v>7.7345201824547488E-2</v>
          </cell>
          <cell r="U443">
            <v>20</v>
          </cell>
          <cell r="V443">
            <v>517.19999999999982</v>
          </cell>
          <cell r="W443">
            <v>0.22694488564825199</v>
          </cell>
          <cell r="X443">
            <v>0</v>
          </cell>
          <cell r="Y443">
            <v>8.5465423532519406E-4</v>
          </cell>
          <cell r="Z443">
            <v>0</v>
          </cell>
        </row>
        <row r="444">
          <cell r="A444" t="str">
            <v>NN620</v>
          </cell>
          <cell r="B444" t="str">
            <v>XXXXXXXX</v>
          </cell>
          <cell r="C444" t="str">
            <v>Yes</v>
          </cell>
          <cell r="D444" t="str">
            <v>Nonequipment</v>
          </cell>
          <cell r="E444" t="str">
            <v>Ceiling Insulation(R12 to R38)</v>
          </cell>
          <cell r="F444" t="str">
            <v>Increased Ceiling Insulation (R-38)</v>
          </cell>
          <cell r="G444" t="str">
            <v>Code-Compliant Ceiling Insulation</v>
          </cell>
          <cell r="H444" t="str">
            <v>Residential</v>
          </cell>
          <cell r="I444" t="str">
            <v>New</v>
          </cell>
          <cell r="J444" t="str">
            <v>Single Family</v>
          </cell>
          <cell r="K444" t="str">
            <v>FL Zone 2</v>
          </cell>
          <cell r="L444" t="str">
            <v>Space Cooling</v>
          </cell>
          <cell r="N444" t="str">
            <v/>
          </cell>
          <cell r="O444" t="str">
            <v>Per Home</v>
          </cell>
          <cell r="P444">
            <v>0</v>
          </cell>
          <cell r="Q444">
            <v>4592</v>
          </cell>
          <cell r="R444">
            <v>4153</v>
          </cell>
          <cell r="S444">
            <v>439</v>
          </cell>
          <cell r="T444">
            <v>9.5601045296167253E-2</v>
          </cell>
          <cell r="U444">
            <v>20</v>
          </cell>
          <cell r="V444">
            <v>843</v>
          </cell>
          <cell r="W444">
            <v>0.36990436697887952</v>
          </cell>
          <cell r="X444">
            <v>0</v>
          </cell>
          <cell r="Y444">
            <v>8.426067584940308E-4</v>
          </cell>
          <cell r="Z444">
            <v>0</v>
          </cell>
        </row>
        <row r="445">
          <cell r="A445" t="str">
            <v>NN621</v>
          </cell>
          <cell r="B445" t="str">
            <v>XXXXXXXX</v>
          </cell>
          <cell r="C445" t="str">
            <v>Yes</v>
          </cell>
          <cell r="D445" t="str">
            <v>Nonequipment</v>
          </cell>
          <cell r="E445" t="str">
            <v>Ceiling Insulation(R12 to R38)</v>
          </cell>
          <cell r="F445" t="str">
            <v>Increased Ceiling Insulation (R-38)</v>
          </cell>
          <cell r="G445" t="str">
            <v>Code-Compliant Ceiling Insulation</v>
          </cell>
          <cell r="H445" t="str">
            <v>Residential</v>
          </cell>
          <cell r="I445" t="str">
            <v>New</v>
          </cell>
          <cell r="J445" t="str">
            <v>Multi-Family</v>
          </cell>
          <cell r="K445" t="str">
            <v>FL Zone 2</v>
          </cell>
          <cell r="L445" t="str">
            <v>Space Cooling</v>
          </cell>
          <cell r="N445" t="str">
            <v/>
          </cell>
          <cell r="O445" t="str">
            <v>Per Home</v>
          </cell>
          <cell r="P445">
            <v>0</v>
          </cell>
          <cell r="Q445">
            <v>2248</v>
          </cell>
          <cell r="R445">
            <v>1965</v>
          </cell>
          <cell r="S445">
            <v>283</v>
          </cell>
          <cell r="T445">
            <v>0.12588967971530249</v>
          </cell>
          <cell r="U445">
            <v>20</v>
          </cell>
          <cell r="V445">
            <v>522</v>
          </cell>
          <cell r="W445">
            <v>0.22905110268443074</v>
          </cell>
          <cell r="X445">
            <v>0</v>
          </cell>
          <cell r="Y445">
            <v>8.0936785400858918E-4</v>
          </cell>
          <cell r="Z445">
            <v>0</v>
          </cell>
        </row>
        <row r="446">
          <cell r="A446" t="str">
            <v>NN622</v>
          </cell>
          <cell r="B446" t="str">
            <v>XXXXXXXX</v>
          </cell>
          <cell r="C446" t="str">
            <v>Yes</v>
          </cell>
          <cell r="D446" t="str">
            <v>Nonequipment</v>
          </cell>
          <cell r="E446" t="str">
            <v>Ceiling Insulation(R12 to R38)</v>
          </cell>
          <cell r="F446" t="str">
            <v>Increased Ceiling Insulation (R-38)</v>
          </cell>
          <cell r="G446" t="str">
            <v>Code-Compliant Ceiling Insulation</v>
          </cell>
          <cell r="H446" t="str">
            <v>Residential</v>
          </cell>
          <cell r="I446" t="str">
            <v>New</v>
          </cell>
          <cell r="J446" t="str">
            <v>Manufactured Home</v>
          </cell>
          <cell r="K446" t="str">
            <v>FL Zone 2</v>
          </cell>
          <cell r="L446" t="str">
            <v>Space Cooling</v>
          </cell>
          <cell r="N446" t="str">
            <v/>
          </cell>
          <cell r="O446" t="str">
            <v>Per Home</v>
          </cell>
          <cell r="P446">
            <v>0</v>
          </cell>
          <cell r="Q446">
            <v>3433.1800000000003</v>
          </cell>
          <cell r="R446">
            <v>3167.6400000000003</v>
          </cell>
          <cell r="S446">
            <v>265.53999999999996</v>
          </cell>
          <cell r="T446">
            <v>7.7345201824547488E-2</v>
          </cell>
          <cell r="U446">
            <v>20</v>
          </cell>
          <cell r="V446">
            <v>517.19999999999982</v>
          </cell>
          <cell r="W446">
            <v>0.22694488564825199</v>
          </cell>
          <cell r="X446">
            <v>0</v>
          </cell>
          <cell r="Y446">
            <v>8.5465423532519406E-4</v>
          </cell>
          <cell r="Z446">
            <v>0</v>
          </cell>
        </row>
        <row r="447">
          <cell r="A447" t="str">
            <v>NE623</v>
          </cell>
          <cell r="B447" t="str">
            <v>XXXXXXXX</v>
          </cell>
          <cell r="C447" t="str">
            <v>Yes</v>
          </cell>
          <cell r="D447" t="str">
            <v>Nonequipment</v>
          </cell>
          <cell r="E447" t="str">
            <v>Ceiling Insulation(R19 to R38)</v>
          </cell>
          <cell r="F447" t="str">
            <v>Increased Ceiling Insulation (R-38)</v>
          </cell>
          <cell r="G447" t="str">
            <v>Market Average Existing Ceiling Insulation</v>
          </cell>
          <cell r="H447" t="str">
            <v>Residential</v>
          </cell>
          <cell r="I447" t="str">
            <v>Existing</v>
          </cell>
          <cell r="J447" t="str">
            <v>Single Family</v>
          </cell>
          <cell r="K447" t="str">
            <v>FL Zone 2</v>
          </cell>
          <cell r="L447" t="str">
            <v>Space Heating</v>
          </cell>
          <cell r="N447" t="str">
            <v/>
          </cell>
          <cell r="O447" t="str">
            <v>Per Home</v>
          </cell>
          <cell r="P447">
            <v>6.3605936264043601E-3</v>
          </cell>
          <cell r="Q447">
            <v>3204</v>
          </cell>
          <cell r="R447">
            <v>2998</v>
          </cell>
          <cell r="S447">
            <v>206</v>
          </cell>
          <cell r="T447">
            <v>6.4294631710362052E-2</v>
          </cell>
          <cell r="U447">
            <v>20</v>
          </cell>
          <cell r="V447">
            <v>426</v>
          </cell>
          <cell r="W447">
            <v>0</v>
          </cell>
          <cell r="X447">
            <v>0.27603745567704174</v>
          </cell>
          <cell r="Y447">
            <v>0</v>
          </cell>
          <cell r="Z447">
            <v>1.3399876489176784E-3</v>
          </cell>
        </row>
        <row r="448">
          <cell r="A448" t="str">
            <v>NE624</v>
          </cell>
          <cell r="B448" t="str">
            <v>XXXXXXXX</v>
          </cell>
          <cell r="C448" t="str">
            <v>Yes</v>
          </cell>
          <cell r="D448" t="str">
            <v>Nonequipment</v>
          </cell>
          <cell r="E448" t="str">
            <v>Ceiling Insulation(R19 to R38)</v>
          </cell>
          <cell r="F448" t="str">
            <v>Increased Ceiling Insulation (R-38)</v>
          </cell>
          <cell r="G448" t="str">
            <v>Market Average Existing Ceiling Insulation</v>
          </cell>
          <cell r="H448" t="str">
            <v>Residential</v>
          </cell>
          <cell r="I448" t="str">
            <v>Existing</v>
          </cell>
          <cell r="J448" t="str">
            <v>Multi-Family</v>
          </cell>
          <cell r="K448" t="str">
            <v>FL Zone 2</v>
          </cell>
          <cell r="L448" t="str">
            <v>Space Heating</v>
          </cell>
          <cell r="N448" t="str">
            <v/>
          </cell>
          <cell r="O448" t="str">
            <v>Per Home</v>
          </cell>
          <cell r="P448">
            <v>6.3605936264043601E-3</v>
          </cell>
          <cell r="Q448">
            <v>1106</v>
          </cell>
          <cell r="R448">
            <v>986</v>
          </cell>
          <cell r="S448">
            <v>120</v>
          </cell>
          <cell r="T448">
            <v>0.10849909584086799</v>
          </cell>
          <cell r="U448">
            <v>20</v>
          </cell>
          <cell r="V448">
            <v>265</v>
          </cell>
          <cell r="W448">
            <v>0</v>
          </cell>
          <cell r="X448">
            <v>0.17171344073806585</v>
          </cell>
          <cell r="Y448">
            <v>0</v>
          </cell>
          <cell r="Z448">
            <v>1.4309453394838821E-3</v>
          </cell>
        </row>
        <row r="449">
          <cell r="A449" t="str">
            <v>NE625</v>
          </cell>
          <cell r="B449" t="str">
            <v>XXXXXXXX</v>
          </cell>
          <cell r="C449" t="str">
            <v>Yes</v>
          </cell>
          <cell r="D449" t="str">
            <v>Nonequipment</v>
          </cell>
          <cell r="E449" t="str">
            <v>Ceiling Insulation(R19 to R38)</v>
          </cell>
          <cell r="F449" t="str">
            <v>Increased Ceiling Insulation (R-38)</v>
          </cell>
          <cell r="G449" t="str">
            <v>Market Average Existing Ceiling Insulation</v>
          </cell>
          <cell r="H449" t="str">
            <v>Residential</v>
          </cell>
          <cell r="I449" t="str">
            <v>Existing</v>
          </cell>
          <cell r="J449" t="str">
            <v>Manufactured Home</v>
          </cell>
          <cell r="K449" t="str">
            <v>FL Zone 2</v>
          </cell>
          <cell r="L449" t="str">
            <v>Space Heating</v>
          </cell>
          <cell r="N449" t="str">
            <v/>
          </cell>
          <cell r="O449" t="str">
            <v>Per Home</v>
          </cell>
          <cell r="P449">
            <v>6.3605936264043601E-3</v>
          </cell>
          <cell r="Q449">
            <v>1166.67</v>
          </cell>
          <cell r="R449">
            <v>1044.3399999999999</v>
          </cell>
          <cell r="S449">
            <v>122.33000000000015</v>
          </cell>
          <cell r="T449">
            <v>0.10485398613146832</v>
          </cell>
          <cell r="U449">
            <v>20</v>
          </cell>
          <cell r="V449">
            <v>254.41000000000008</v>
          </cell>
          <cell r="W449">
            <v>0</v>
          </cell>
          <cell r="X449">
            <v>0.16485138286102397</v>
          </cell>
          <cell r="Y449">
            <v>0</v>
          </cell>
          <cell r="Z449">
            <v>1.3475957071938506E-3</v>
          </cell>
        </row>
        <row r="450">
          <cell r="A450" t="str">
            <v>NN626</v>
          </cell>
          <cell r="B450" t="str">
            <v>XXXXXXXX</v>
          </cell>
          <cell r="C450" t="str">
            <v>Yes</v>
          </cell>
          <cell r="D450" t="str">
            <v>Nonequipment</v>
          </cell>
          <cell r="E450" t="str">
            <v>Ceiling Insulation(R19 to R38)</v>
          </cell>
          <cell r="F450" t="str">
            <v>Increased Ceiling Insulation (R-38)</v>
          </cell>
          <cell r="G450" t="str">
            <v>Code-Compliant Ceiling Insulation</v>
          </cell>
          <cell r="H450" t="str">
            <v>Residential</v>
          </cell>
          <cell r="I450" t="str">
            <v>New</v>
          </cell>
          <cell r="J450" t="str">
            <v>Single Family</v>
          </cell>
          <cell r="K450" t="str">
            <v>FL Zone 2</v>
          </cell>
          <cell r="L450" t="str">
            <v>Space Heating</v>
          </cell>
          <cell r="N450" t="str">
            <v/>
          </cell>
          <cell r="O450" t="str">
            <v>Per Home</v>
          </cell>
          <cell r="P450">
            <v>0</v>
          </cell>
          <cell r="Q450">
            <v>3204</v>
          </cell>
          <cell r="R450">
            <v>2998</v>
          </cell>
          <cell r="S450">
            <v>206</v>
          </cell>
          <cell r="T450">
            <v>6.4294631710362052E-2</v>
          </cell>
          <cell r="U450">
            <v>20</v>
          </cell>
          <cell r="V450">
            <v>426</v>
          </cell>
          <cell r="W450">
            <v>0</v>
          </cell>
          <cell r="X450">
            <v>0.27603745567704174</v>
          </cell>
          <cell r="Y450">
            <v>0</v>
          </cell>
          <cell r="Z450">
            <v>1.3399876489176784E-3</v>
          </cell>
        </row>
        <row r="451">
          <cell r="A451" t="str">
            <v>NN627</v>
          </cell>
          <cell r="B451" t="str">
            <v>XXXXXXXX</v>
          </cell>
          <cell r="C451" t="str">
            <v>Yes</v>
          </cell>
          <cell r="D451" t="str">
            <v>Nonequipment</v>
          </cell>
          <cell r="E451" t="str">
            <v>Ceiling Insulation(R19 to R38)</v>
          </cell>
          <cell r="F451" t="str">
            <v>Increased Ceiling Insulation (R-38)</v>
          </cell>
          <cell r="G451" t="str">
            <v>Code-Compliant Ceiling Insulation</v>
          </cell>
          <cell r="H451" t="str">
            <v>Residential</v>
          </cell>
          <cell r="I451" t="str">
            <v>New</v>
          </cell>
          <cell r="J451" t="str">
            <v>Multi-Family</v>
          </cell>
          <cell r="K451" t="str">
            <v>FL Zone 2</v>
          </cell>
          <cell r="L451" t="str">
            <v>Space Heating</v>
          </cell>
          <cell r="N451" t="str">
            <v/>
          </cell>
          <cell r="O451" t="str">
            <v>Per Home</v>
          </cell>
          <cell r="P451">
            <v>0</v>
          </cell>
          <cell r="Q451">
            <v>1106</v>
          </cell>
          <cell r="R451">
            <v>986</v>
          </cell>
          <cell r="S451">
            <v>120</v>
          </cell>
          <cell r="T451">
            <v>0.10849909584086799</v>
          </cell>
          <cell r="U451">
            <v>20</v>
          </cell>
          <cell r="V451">
            <v>265</v>
          </cell>
          <cell r="W451">
            <v>0</v>
          </cell>
          <cell r="X451">
            <v>0.17171344073806585</v>
          </cell>
          <cell r="Y451">
            <v>0</v>
          </cell>
          <cell r="Z451">
            <v>1.4309453394838821E-3</v>
          </cell>
        </row>
        <row r="452">
          <cell r="A452" t="str">
            <v>NN628</v>
          </cell>
          <cell r="B452" t="str">
            <v>XXXXXXXX</v>
          </cell>
          <cell r="C452" t="str">
            <v>Yes</v>
          </cell>
          <cell r="D452" t="str">
            <v>Nonequipment</v>
          </cell>
          <cell r="E452" t="str">
            <v>Ceiling Insulation(R19 to R38)</v>
          </cell>
          <cell r="F452" t="str">
            <v>Increased Ceiling Insulation (R-38)</v>
          </cell>
          <cell r="G452" t="str">
            <v>Code-Compliant Ceiling Insulation</v>
          </cell>
          <cell r="H452" t="str">
            <v>Residential</v>
          </cell>
          <cell r="I452" t="str">
            <v>New</v>
          </cell>
          <cell r="J452" t="str">
            <v>Manufactured Home</v>
          </cell>
          <cell r="K452" t="str">
            <v>FL Zone 2</v>
          </cell>
          <cell r="L452" t="str">
            <v>Space Heating</v>
          </cell>
          <cell r="N452" t="str">
            <v/>
          </cell>
          <cell r="O452" t="str">
            <v>Per Home</v>
          </cell>
          <cell r="P452">
            <v>0</v>
          </cell>
          <cell r="Q452">
            <v>1166.67</v>
          </cell>
          <cell r="R452">
            <v>1044.3399999999999</v>
          </cell>
          <cell r="S452">
            <v>122.33000000000015</v>
          </cell>
          <cell r="T452">
            <v>0.10485398613146832</v>
          </cell>
          <cell r="U452">
            <v>20</v>
          </cell>
          <cell r="V452">
            <v>254.41000000000008</v>
          </cell>
          <cell r="W452">
            <v>0</v>
          </cell>
          <cell r="X452">
            <v>0.16485138286102397</v>
          </cell>
          <cell r="Y452">
            <v>0</v>
          </cell>
          <cell r="Z452">
            <v>1.3475957071938506E-3</v>
          </cell>
        </row>
        <row r="453">
          <cell r="A453" t="str">
            <v>NE629</v>
          </cell>
          <cell r="B453" t="str">
            <v>XXXXXXXX</v>
          </cell>
          <cell r="C453" t="str">
            <v>Yes</v>
          </cell>
          <cell r="D453" t="str">
            <v>Nonequipment</v>
          </cell>
          <cell r="E453" t="str">
            <v>Ceiling Insulation(R19 to R38)</v>
          </cell>
          <cell r="F453" t="str">
            <v>Increased Ceiling Insulation (R-38)</v>
          </cell>
          <cell r="G453" t="str">
            <v>Market Average Existing Ceiling Insulation</v>
          </cell>
          <cell r="H453" t="str">
            <v>Residential</v>
          </cell>
          <cell r="I453" t="str">
            <v>Existing</v>
          </cell>
          <cell r="J453" t="str">
            <v>Single Family</v>
          </cell>
          <cell r="K453" t="str">
            <v>FL Zone 2</v>
          </cell>
          <cell r="L453" t="str">
            <v>Space Cooling</v>
          </cell>
          <cell r="N453" t="str">
            <v/>
          </cell>
          <cell r="O453" t="str">
            <v>Per Home</v>
          </cell>
          <cell r="P453">
            <v>6.3605936264043601E-3</v>
          </cell>
          <cell r="Q453">
            <v>4396</v>
          </cell>
          <cell r="R453">
            <v>4176</v>
          </cell>
          <cell r="S453">
            <v>220</v>
          </cell>
          <cell r="T453">
            <v>5.0045495905368519E-2</v>
          </cell>
          <cell r="U453">
            <v>20</v>
          </cell>
          <cell r="V453">
            <v>426</v>
          </cell>
          <cell r="W453">
            <v>0.18692676196085725</v>
          </cell>
          <cell r="X453">
            <v>0</v>
          </cell>
          <cell r="Y453">
            <v>8.4966709982207847E-4</v>
          </cell>
          <cell r="Z453">
            <v>0</v>
          </cell>
        </row>
        <row r="454">
          <cell r="A454" t="str">
            <v>NE630</v>
          </cell>
          <cell r="B454" t="str">
            <v>XXXXXXXX</v>
          </cell>
          <cell r="C454" t="str">
            <v>Yes</v>
          </cell>
          <cell r="D454" t="str">
            <v>Nonequipment</v>
          </cell>
          <cell r="E454" t="str">
            <v>Ceiling Insulation(R19 to R38)</v>
          </cell>
          <cell r="F454" t="str">
            <v>Increased Ceiling Insulation (R-38)</v>
          </cell>
          <cell r="G454" t="str">
            <v>Market Average Existing Ceiling Insulation</v>
          </cell>
          <cell r="H454" t="str">
            <v>Residential</v>
          </cell>
          <cell r="I454" t="str">
            <v>Existing</v>
          </cell>
          <cell r="J454" t="str">
            <v>Multi-Family</v>
          </cell>
          <cell r="K454" t="str">
            <v>FL Zone 2</v>
          </cell>
          <cell r="L454" t="str">
            <v>Space Cooling</v>
          </cell>
          <cell r="N454" t="str">
            <v/>
          </cell>
          <cell r="O454" t="str">
            <v>Per Home</v>
          </cell>
          <cell r="P454">
            <v>6.3605936264043601E-3</v>
          </cell>
          <cell r="Q454">
            <v>2129</v>
          </cell>
          <cell r="R454">
            <v>1984</v>
          </cell>
          <cell r="S454">
            <v>145</v>
          </cell>
          <cell r="T454">
            <v>6.8107092531705021E-2</v>
          </cell>
          <cell r="U454">
            <v>20</v>
          </cell>
          <cell r="V454">
            <v>265</v>
          </cell>
          <cell r="W454">
            <v>0.1162807322056976</v>
          </cell>
          <cell r="X454">
            <v>0</v>
          </cell>
          <cell r="Y454">
            <v>8.0193608417722482E-4</v>
          </cell>
          <cell r="Z454">
            <v>0</v>
          </cell>
        </row>
        <row r="455">
          <cell r="A455" t="str">
            <v>NE631</v>
          </cell>
          <cell r="B455" t="str">
            <v>XXXXXXXX</v>
          </cell>
          <cell r="C455" t="str">
            <v>Yes</v>
          </cell>
          <cell r="D455" t="str">
            <v>Nonequipment</v>
          </cell>
          <cell r="E455" t="str">
            <v>Ceiling Insulation(R19 to R38)</v>
          </cell>
          <cell r="F455" t="str">
            <v>Increased Ceiling Insulation (R-38)</v>
          </cell>
          <cell r="G455" t="str">
            <v>Market Average Existing Ceiling Insulation</v>
          </cell>
          <cell r="H455" t="str">
            <v>Residential</v>
          </cell>
          <cell r="I455" t="str">
            <v>Existing</v>
          </cell>
          <cell r="J455" t="str">
            <v>Manufactured Home</v>
          </cell>
          <cell r="K455" t="str">
            <v>FL Zone 2</v>
          </cell>
          <cell r="L455" t="str">
            <v>Space Cooling</v>
          </cell>
          <cell r="N455" t="str">
            <v/>
          </cell>
          <cell r="O455" t="str">
            <v>Per Home</v>
          </cell>
          <cell r="P455">
            <v>6.3605936264043601E-3</v>
          </cell>
          <cell r="Q455">
            <v>3312.24</v>
          </cell>
          <cell r="R455">
            <v>3180.16</v>
          </cell>
          <cell r="S455">
            <v>132.07999999999993</v>
          </cell>
          <cell r="T455">
            <v>3.987633746346881E-2</v>
          </cell>
          <cell r="U455">
            <v>20</v>
          </cell>
          <cell r="V455">
            <v>254.41000000000008</v>
          </cell>
          <cell r="W455">
            <v>0.11163389086962844</v>
          </cell>
          <cell r="X455">
            <v>0</v>
          </cell>
          <cell r="Y455">
            <v>8.4519905261681177E-4</v>
          </cell>
          <cell r="Z455">
            <v>0</v>
          </cell>
        </row>
        <row r="456">
          <cell r="A456" t="str">
            <v>NN632</v>
          </cell>
          <cell r="B456" t="str">
            <v>XXXXXXXX</v>
          </cell>
          <cell r="C456" t="str">
            <v>Yes</v>
          </cell>
          <cell r="D456" t="str">
            <v>Nonequipment</v>
          </cell>
          <cell r="E456" t="str">
            <v>Ceiling Insulation(R19 to R38)</v>
          </cell>
          <cell r="F456" t="str">
            <v>Increased Ceiling Insulation (R-38)</v>
          </cell>
          <cell r="G456" t="str">
            <v>Code-Compliant Ceiling Insulation</v>
          </cell>
          <cell r="H456" t="str">
            <v>Residential</v>
          </cell>
          <cell r="I456" t="str">
            <v>New</v>
          </cell>
          <cell r="J456" t="str">
            <v>Single Family</v>
          </cell>
          <cell r="K456" t="str">
            <v>FL Zone 2</v>
          </cell>
          <cell r="L456" t="str">
            <v>Space Cooling</v>
          </cell>
          <cell r="N456" t="str">
            <v/>
          </cell>
          <cell r="O456" t="str">
            <v>Per Home</v>
          </cell>
          <cell r="P456">
            <v>0</v>
          </cell>
          <cell r="Q456">
            <v>4396</v>
          </cell>
          <cell r="R456">
            <v>4176</v>
          </cell>
          <cell r="S456">
            <v>220</v>
          </cell>
          <cell r="T456">
            <v>5.0045495905368519E-2</v>
          </cell>
          <cell r="U456">
            <v>20</v>
          </cell>
          <cell r="V456">
            <v>426</v>
          </cell>
          <cell r="W456">
            <v>0.18692676196085725</v>
          </cell>
          <cell r="X456">
            <v>0</v>
          </cell>
          <cell r="Y456">
            <v>8.4966709982207847E-4</v>
          </cell>
          <cell r="Z456">
            <v>0</v>
          </cell>
        </row>
        <row r="457">
          <cell r="A457" t="str">
            <v>NN633</v>
          </cell>
          <cell r="B457" t="str">
            <v>XXXXXXXX</v>
          </cell>
          <cell r="C457" t="str">
            <v>Yes</v>
          </cell>
          <cell r="D457" t="str">
            <v>Nonequipment</v>
          </cell>
          <cell r="E457" t="str">
            <v>Ceiling Insulation(R19 to R38)</v>
          </cell>
          <cell r="F457" t="str">
            <v>Increased Ceiling Insulation (R-38)</v>
          </cell>
          <cell r="G457" t="str">
            <v>Code-Compliant Ceiling Insulation</v>
          </cell>
          <cell r="H457" t="str">
            <v>Residential</v>
          </cell>
          <cell r="I457" t="str">
            <v>New</v>
          </cell>
          <cell r="J457" t="str">
            <v>Multi-Family</v>
          </cell>
          <cell r="K457" t="str">
            <v>FL Zone 2</v>
          </cell>
          <cell r="L457" t="str">
            <v>Space Cooling</v>
          </cell>
          <cell r="N457" t="str">
            <v/>
          </cell>
          <cell r="O457" t="str">
            <v>Per Home</v>
          </cell>
          <cell r="P457">
            <v>0</v>
          </cell>
          <cell r="Q457">
            <v>2129</v>
          </cell>
          <cell r="R457">
            <v>1984</v>
          </cell>
          <cell r="S457">
            <v>145</v>
          </cell>
          <cell r="T457">
            <v>6.8107092531705021E-2</v>
          </cell>
          <cell r="U457">
            <v>20</v>
          </cell>
          <cell r="V457">
            <v>265</v>
          </cell>
          <cell r="W457">
            <v>0.1162807322056976</v>
          </cell>
          <cell r="X457">
            <v>0</v>
          </cell>
          <cell r="Y457">
            <v>8.0193608417722482E-4</v>
          </cell>
          <cell r="Z457">
            <v>0</v>
          </cell>
        </row>
        <row r="458">
          <cell r="A458" t="str">
            <v>NN634</v>
          </cell>
          <cell r="B458" t="str">
            <v>XXXXXXXX</v>
          </cell>
          <cell r="C458" t="str">
            <v>Yes</v>
          </cell>
          <cell r="D458" t="str">
            <v>Nonequipment</v>
          </cell>
          <cell r="E458" t="str">
            <v>Ceiling Insulation(R19 to R38)</v>
          </cell>
          <cell r="F458" t="str">
            <v>Increased Ceiling Insulation (R-38)</v>
          </cell>
          <cell r="G458" t="str">
            <v>Code-Compliant Ceiling Insulation</v>
          </cell>
          <cell r="H458" t="str">
            <v>Residential</v>
          </cell>
          <cell r="I458" t="str">
            <v>New</v>
          </cell>
          <cell r="J458" t="str">
            <v>Manufactured Home</v>
          </cell>
          <cell r="K458" t="str">
            <v>FL Zone 2</v>
          </cell>
          <cell r="L458" t="str">
            <v>Space Cooling</v>
          </cell>
          <cell r="N458" t="str">
            <v/>
          </cell>
          <cell r="O458" t="str">
            <v>Per Home</v>
          </cell>
          <cell r="P458">
            <v>0</v>
          </cell>
          <cell r="Q458">
            <v>3312.24</v>
          </cell>
          <cell r="R458">
            <v>3180.16</v>
          </cell>
          <cell r="S458">
            <v>132.07999999999993</v>
          </cell>
          <cell r="T458">
            <v>3.987633746346881E-2</v>
          </cell>
          <cell r="U458">
            <v>20</v>
          </cell>
          <cell r="V458">
            <v>254.41000000000008</v>
          </cell>
          <cell r="W458">
            <v>0.11163389086962844</v>
          </cell>
          <cell r="X458">
            <v>0</v>
          </cell>
          <cell r="Y458">
            <v>8.4519905261681177E-4</v>
          </cell>
          <cell r="Z458">
            <v>0</v>
          </cell>
        </row>
        <row r="459">
          <cell r="A459" t="str">
            <v>NE635</v>
          </cell>
          <cell r="B459" t="str">
            <v>XXXXXXXX</v>
          </cell>
          <cell r="C459" t="str">
            <v>Yes</v>
          </cell>
          <cell r="D459" t="str">
            <v>Nonequipment</v>
          </cell>
          <cell r="E459" t="str">
            <v>Ceiling Insulation(R2 to R38)</v>
          </cell>
          <cell r="F459" t="str">
            <v>Increased Ceiling Insulation (R-38)</v>
          </cell>
          <cell r="G459" t="str">
            <v>Market Average Existing Ceiling Insulation</v>
          </cell>
          <cell r="H459" t="str">
            <v>Residential</v>
          </cell>
          <cell r="I459" t="str">
            <v>Existing</v>
          </cell>
          <cell r="J459" t="str">
            <v>Single Family</v>
          </cell>
          <cell r="K459" t="str">
            <v>FL Zone 2</v>
          </cell>
          <cell r="L459" t="str">
            <v>Space Heating</v>
          </cell>
          <cell r="N459" t="str">
            <v/>
          </cell>
          <cell r="O459" t="str">
            <v>Per Home</v>
          </cell>
          <cell r="P459">
            <v>1.6251059990035649E-2</v>
          </cell>
          <cell r="Q459">
            <v>4437</v>
          </cell>
          <cell r="R459">
            <v>2907</v>
          </cell>
          <cell r="S459">
            <v>1530</v>
          </cell>
          <cell r="T459">
            <v>0.34482758620689657</v>
          </cell>
          <cell r="U459">
            <v>20</v>
          </cell>
          <cell r="V459">
            <v>3236</v>
          </cell>
          <cell r="W459">
            <v>0</v>
          </cell>
          <cell r="X459">
            <v>2.0968479027486082</v>
          </cell>
          <cell r="Y459">
            <v>0</v>
          </cell>
          <cell r="Z459">
            <v>1.3704888253258877E-3</v>
          </cell>
        </row>
        <row r="460">
          <cell r="A460" t="str">
            <v>NE636</v>
          </cell>
          <cell r="B460" t="str">
            <v>XXXXXXXX</v>
          </cell>
          <cell r="C460" t="str">
            <v>Yes</v>
          </cell>
          <cell r="D460" t="str">
            <v>Nonequipment</v>
          </cell>
          <cell r="E460" t="str">
            <v>Ceiling Insulation(R2 to R38)</v>
          </cell>
          <cell r="F460" t="str">
            <v>Increased Ceiling Insulation (R-38)</v>
          </cell>
          <cell r="G460" t="str">
            <v>Market Average Existing Ceiling Insulation</v>
          </cell>
          <cell r="H460" t="str">
            <v>Residential</v>
          </cell>
          <cell r="I460" t="str">
            <v>Existing</v>
          </cell>
          <cell r="J460" t="str">
            <v>Multi-Family</v>
          </cell>
          <cell r="K460" t="str">
            <v>FL Zone 2</v>
          </cell>
          <cell r="L460" t="str">
            <v>Space Heating</v>
          </cell>
          <cell r="N460" t="str">
            <v/>
          </cell>
          <cell r="O460" t="str">
            <v>Per Home</v>
          </cell>
          <cell r="P460">
            <v>1.6251059990035649E-2</v>
          </cell>
          <cell r="Q460">
            <v>1806</v>
          </cell>
          <cell r="R460">
            <v>930</v>
          </cell>
          <cell r="S460">
            <v>876</v>
          </cell>
          <cell r="T460">
            <v>0.4850498338870432</v>
          </cell>
          <cell r="U460">
            <v>20</v>
          </cell>
          <cell r="V460">
            <v>1949</v>
          </cell>
          <cell r="W460">
            <v>0</v>
          </cell>
          <cell r="X460">
            <v>1.2629037584848692</v>
          </cell>
          <cell r="Y460">
            <v>0</v>
          </cell>
          <cell r="Z460">
            <v>1.4416709571745082E-3</v>
          </cell>
        </row>
        <row r="461">
          <cell r="A461" t="str">
            <v>NE637</v>
          </cell>
          <cell r="B461" t="str">
            <v>XXXXXXXX</v>
          </cell>
          <cell r="C461" t="str">
            <v>Yes</v>
          </cell>
          <cell r="D461" t="str">
            <v>Nonequipment</v>
          </cell>
          <cell r="E461" t="str">
            <v>Ceiling Insulation(R2 to R38)</v>
          </cell>
          <cell r="F461" t="str">
            <v>Increased Ceiling Insulation (R-38)</v>
          </cell>
          <cell r="G461" t="str">
            <v>Market Average Existing Ceiling Insulation</v>
          </cell>
          <cell r="H461" t="str">
            <v>Residential</v>
          </cell>
          <cell r="I461" t="str">
            <v>Existing</v>
          </cell>
          <cell r="J461" t="str">
            <v>Manufactured Home</v>
          </cell>
          <cell r="K461" t="str">
            <v>FL Zone 2</v>
          </cell>
          <cell r="L461" t="str">
            <v>Space Heating</v>
          </cell>
          <cell r="N461" t="str">
            <v/>
          </cell>
          <cell r="O461" t="str">
            <v>Per Home</v>
          </cell>
          <cell r="P461">
            <v>1.6251059990035649E-2</v>
          </cell>
          <cell r="Q461">
            <v>1965.6100000000001</v>
          </cell>
          <cell r="R461">
            <v>1011.34</v>
          </cell>
          <cell r="S461">
            <v>954.2700000000001</v>
          </cell>
          <cell r="T461">
            <v>0.4854828780887358</v>
          </cell>
          <cell r="U461">
            <v>20</v>
          </cell>
          <cell r="V461">
            <v>2007.6099999999997</v>
          </cell>
          <cell r="W461">
            <v>0</v>
          </cell>
          <cell r="X461">
            <v>1.3008815877741446</v>
          </cell>
          <cell r="Y461">
            <v>0</v>
          </cell>
          <cell r="Z461">
            <v>1.3632217168874055E-3</v>
          </cell>
        </row>
        <row r="462">
          <cell r="A462" t="str">
            <v>NN638</v>
          </cell>
          <cell r="B462" t="str">
            <v>XXXXXXXX</v>
          </cell>
          <cell r="C462" t="str">
            <v>Yes</v>
          </cell>
          <cell r="D462" t="str">
            <v>Nonequipment</v>
          </cell>
          <cell r="E462" t="str">
            <v>Ceiling Insulation(R2 to R38)</v>
          </cell>
          <cell r="F462" t="str">
            <v>Increased Ceiling Insulation (R-38)</v>
          </cell>
          <cell r="G462" t="str">
            <v>Code-Compliant Ceiling Insulation</v>
          </cell>
          <cell r="H462" t="str">
            <v>Residential</v>
          </cell>
          <cell r="I462" t="str">
            <v>New</v>
          </cell>
          <cell r="J462" t="str">
            <v>Single Family</v>
          </cell>
          <cell r="K462" t="str">
            <v>FL Zone 2</v>
          </cell>
          <cell r="L462" t="str">
            <v>Space Heating</v>
          </cell>
          <cell r="N462" t="str">
            <v/>
          </cell>
          <cell r="O462" t="str">
            <v>Per Home</v>
          </cell>
          <cell r="P462">
            <v>0</v>
          </cell>
          <cell r="Q462">
            <v>4437</v>
          </cell>
          <cell r="R462">
            <v>2907</v>
          </cell>
          <cell r="S462">
            <v>1530</v>
          </cell>
          <cell r="T462">
            <v>0.34482758620689657</v>
          </cell>
          <cell r="U462">
            <v>20</v>
          </cell>
          <cell r="V462">
            <v>3236</v>
          </cell>
          <cell r="W462">
            <v>0</v>
          </cell>
          <cell r="X462">
            <v>2.0968479027486082</v>
          </cell>
          <cell r="Y462">
            <v>0</v>
          </cell>
          <cell r="Z462">
            <v>1.3704888253258877E-3</v>
          </cell>
        </row>
        <row r="463">
          <cell r="A463" t="str">
            <v>NN639</v>
          </cell>
          <cell r="B463" t="str">
            <v>XXXXXXXX</v>
          </cell>
          <cell r="C463" t="str">
            <v>Yes</v>
          </cell>
          <cell r="D463" t="str">
            <v>Nonequipment</v>
          </cell>
          <cell r="E463" t="str">
            <v>Ceiling Insulation(R2 to R38)</v>
          </cell>
          <cell r="F463" t="str">
            <v>Increased Ceiling Insulation (R-38)</v>
          </cell>
          <cell r="G463" t="str">
            <v>Code-Compliant Ceiling Insulation</v>
          </cell>
          <cell r="H463" t="str">
            <v>Residential</v>
          </cell>
          <cell r="I463" t="str">
            <v>New</v>
          </cell>
          <cell r="J463" t="str">
            <v>Multi-Family</v>
          </cell>
          <cell r="K463" t="str">
            <v>FL Zone 2</v>
          </cell>
          <cell r="L463" t="str">
            <v>Space Heating</v>
          </cell>
          <cell r="N463" t="str">
            <v/>
          </cell>
          <cell r="O463" t="str">
            <v>Per Home</v>
          </cell>
          <cell r="P463">
            <v>0</v>
          </cell>
          <cell r="Q463">
            <v>1806</v>
          </cell>
          <cell r="R463">
            <v>930</v>
          </cell>
          <cell r="S463">
            <v>876</v>
          </cell>
          <cell r="T463">
            <v>0.4850498338870432</v>
          </cell>
          <cell r="U463">
            <v>20</v>
          </cell>
          <cell r="V463">
            <v>1949</v>
          </cell>
          <cell r="W463">
            <v>0</v>
          </cell>
          <cell r="X463">
            <v>1.2629037584848692</v>
          </cell>
          <cell r="Y463">
            <v>0</v>
          </cell>
          <cell r="Z463">
            <v>1.4416709571745082E-3</v>
          </cell>
        </row>
        <row r="464">
          <cell r="A464" t="str">
            <v>NN640</v>
          </cell>
          <cell r="B464" t="str">
            <v>XXXXXXXX</v>
          </cell>
          <cell r="C464" t="str">
            <v>Yes</v>
          </cell>
          <cell r="D464" t="str">
            <v>Nonequipment</v>
          </cell>
          <cell r="E464" t="str">
            <v>Ceiling Insulation(R2 to R38)</v>
          </cell>
          <cell r="F464" t="str">
            <v>Increased Ceiling Insulation (R-38)</v>
          </cell>
          <cell r="G464" t="str">
            <v>Code-Compliant Ceiling Insulation</v>
          </cell>
          <cell r="H464" t="str">
            <v>Residential</v>
          </cell>
          <cell r="I464" t="str">
            <v>New</v>
          </cell>
          <cell r="J464" t="str">
            <v>Manufactured Home</v>
          </cell>
          <cell r="K464" t="str">
            <v>FL Zone 2</v>
          </cell>
          <cell r="L464" t="str">
            <v>Space Heating</v>
          </cell>
          <cell r="N464" t="str">
            <v/>
          </cell>
          <cell r="O464" t="str">
            <v>Per Home</v>
          </cell>
          <cell r="P464">
            <v>0</v>
          </cell>
          <cell r="Q464">
            <v>1965.6100000000001</v>
          </cell>
          <cell r="R464">
            <v>1011.34</v>
          </cell>
          <cell r="S464">
            <v>954.2700000000001</v>
          </cell>
          <cell r="T464">
            <v>0.4854828780887358</v>
          </cell>
          <cell r="U464">
            <v>20</v>
          </cell>
          <cell r="V464">
            <v>2007.6099999999997</v>
          </cell>
          <cell r="W464">
            <v>0</v>
          </cell>
          <cell r="X464">
            <v>1.3008815877741446</v>
          </cell>
          <cell r="Y464">
            <v>0</v>
          </cell>
          <cell r="Z464">
            <v>1.3632217168874055E-3</v>
          </cell>
        </row>
        <row r="465">
          <cell r="A465" t="str">
            <v>NE641</v>
          </cell>
          <cell r="B465" t="str">
            <v>XXXXXXXX</v>
          </cell>
          <cell r="C465" t="str">
            <v>Yes</v>
          </cell>
          <cell r="D465" t="str">
            <v>Nonequipment</v>
          </cell>
          <cell r="E465" t="str">
            <v>Ceiling Insulation(R2 to R38)</v>
          </cell>
          <cell r="F465" t="str">
            <v>Increased Ceiling Insulation (R-38)</v>
          </cell>
          <cell r="G465" t="str">
            <v>Market Average Existing Ceiling Insulation</v>
          </cell>
          <cell r="H465" t="str">
            <v>Residential</v>
          </cell>
          <cell r="I465" t="str">
            <v>Existing</v>
          </cell>
          <cell r="J465" t="str">
            <v>Single Family</v>
          </cell>
          <cell r="K465" t="str">
            <v>FL Zone 2</v>
          </cell>
          <cell r="L465" t="str">
            <v>Space Cooling</v>
          </cell>
          <cell r="N465" t="str">
            <v/>
          </cell>
          <cell r="O465" t="str">
            <v>Per Home</v>
          </cell>
          <cell r="P465">
            <v>1.6251059990035649E-2</v>
          </cell>
          <cell r="Q465">
            <v>5774</v>
          </cell>
          <cell r="R465">
            <v>4068</v>
          </cell>
          <cell r="S465">
            <v>1706</v>
          </cell>
          <cell r="T465">
            <v>0.29546241773467269</v>
          </cell>
          <cell r="U465">
            <v>20</v>
          </cell>
          <cell r="V465">
            <v>3236</v>
          </cell>
          <cell r="W465">
            <v>1.4199413185571224</v>
          </cell>
          <cell r="X465">
            <v>0</v>
          </cell>
          <cell r="Y465">
            <v>8.3232199212023581E-4</v>
          </cell>
          <cell r="Z465">
            <v>0</v>
          </cell>
        </row>
        <row r="466">
          <cell r="A466" t="str">
            <v>NE642</v>
          </cell>
          <cell r="B466" t="str">
            <v>XXXXXXXX</v>
          </cell>
          <cell r="C466" t="str">
            <v>Yes</v>
          </cell>
          <cell r="D466" t="str">
            <v>Nonequipment</v>
          </cell>
          <cell r="E466" t="str">
            <v>Ceiling Insulation(R2 to R38)</v>
          </cell>
          <cell r="F466" t="str">
            <v>Increased Ceiling Insulation (R-38)</v>
          </cell>
          <cell r="G466" t="str">
            <v>Market Average Existing Ceiling Insulation</v>
          </cell>
          <cell r="H466" t="str">
            <v>Residential</v>
          </cell>
          <cell r="I466" t="str">
            <v>Existing</v>
          </cell>
          <cell r="J466" t="str">
            <v>Multi-Family</v>
          </cell>
          <cell r="K466" t="str">
            <v>FL Zone 2</v>
          </cell>
          <cell r="L466" t="str">
            <v>Space Cooling</v>
          </cell>
          <cell r="N466" t="str">
            <v/>
          </cell>
          <cell r="O466" t="str">
            <v>Per Home</v>
          </cell>
          <cell r="P466">
            <v>1.6251059990035649E-2</v>
          </cell>
          <cell r="Q466">
            <v>2975</v>
          </cell>
          <cell r="R466">
            <v>1902</v>
          </cell>
          <cell r="S466">
            <v>1073</v>
          </cell>
          <cell r="T466">
            <v>0.36067226890756304</v>
          </cell>
          <cell r="U466">
            <v>20</v>
          </cell>
          <cell r="V466">
            <v>1949</v>
          </cell>
          <cell r="W466">
            <v>0.85521187573171553</v>
          </cell>
          <cell r="X466">
            <v>0</v>
          </cell>
          <cell r="Y466">
            <v>7.9702877514605365E-4</v>
          </cell>
          <cell r="Z466">
            <v>0</v>
          </cell>
        </row>
        <row r="467">
          <cell r="A467" t="str">
            <v>NE643</v>
          </cell>
          <cell r="B467" t="str">
            <v>XXXXXXXX</v>
          </cell>
          <cell r="C467" t="str">
            <v>Yes</v>
          </cell>
          <cell r="D467" t="str">
            <v>Nonequipment</v>
          </cell>
          <cell r="E467" t="str">
            <v>Ceiling Insulation(R2 to R38)</v>
          </cell>
          <cell r="F467" t="str">
            <v>Increased Ceiling Insulation (R-38)</v>
          </cell>
          <cell r="G467" t="str">
            <v>Market Average Existing Ceiling Insulation</v>
          </cell>
          <cell r="H467" t="str">
            <v>Residential</v>
          </cell>
          <cell r="I467" t="str">
            <v>Existing</v>
          </cell>
          <cell r="J467" t="str">
            <v>Manufactured Home</v>
          </cell>
          <cell r="K467" t="str">
            <v>FL Zone 2</v>
          </cell>
          <cell r="L467" t="str">
            <v>Space Cooling</v>
          </cell>
          <cell r="N467" t="str">
            <v/>
          </cell>
          <cell r="O467" t="str">
            <v>Per Home</v>
          </cell>
          <cell r="P467">
            <v>1.6251059990035649E-2</v>
          </cell>
          <cell r="Q467">
            <v>4171.3599999999997</v>
          </cell>
          <cell r="R467">
            <v>3118.02</v>
          </cell>
          <cell r="S467">
            <v>1053.3399999999997</v>
          </cell>
          <cell r="T467">
            <v>0.25251716466572049</v>
          </cell>
          <cell r="U467">
            <v>20</v>
          </cell>
          <cell r="V467">
            <v>2007.6099999999997</v>
          </cell>
          <cell r="W467">
            <v>0.88092966333388867</v>
          </cell>
          <cell r="X467">
            <v>0</v>
          </cell>
          <cell r="Y467">
            <v>8.3632033658067565E-4</v>
          </cell>
          <cell r="Z467">
            <v>0</v>
          </cell>
        </row>
        <row r="468">
          <cell r="A468" t="str">
            <v>NN644</v>
          </cell>
          <cell r="B468" t="str">
            <v>XXXXXXXX</v>
          </cell>
          <cell r="C468" t="str">
            <v>Yes</v>
          </cell>
          <cell r="D468" t="str">
            <v>Nonequipment</v>
          </cell>
          <cell r="E468" t="str">
            <v>Ceiling Insulation(R2 to R38)</v>
          </cell>
          <cell r="F468" t="str">
            <v>Increased Ceiling Insulation (R-38)</v>
          </cell>
          <cell r="G468" t="str">
            <v>Code-Compliant Ceiling Insulation</v>
          </cell>
          <cell r="H468" t="str">
            <v>Residential</v>
          </cell>
          <cell r="I468" t="str">
            <v>New</v>
          </cell>
          <cell r="J468" t="str">
            <v>Single Family</v>
          </cell>
          <cell r="K468" t="str">
            <v>FL Zone 2</v>
          </cell>
          <cell r="L468" t="str">
            <v>Space Cooling</v>
          </cell>
          <cell r="N468" t="str">
            <v/>
          </cell>
          <cell r="O468" t="str">
            <v>Per Home</v>
          </cell>
          <cell r="P468">
            <v>0</v>
          </cell>
          <cell r="Q468">
            <v>5774</v>
          </cell>
          <cell r="R468">
            <v>4068</v>
          </cell>
          <cell r="S468">
            <v>1706</v>
          </cell>
          <cell r="T468">
            <v>0.29546241773467269</v>
          </cell>
          <cell r="U468">
            <v>20</v>
          </cell>
          <cell r="V468">
            <v>3236</v>
          </cell>
          <cell r="W468">
            <v>1.4199413185571224</v>
          </cell>
          <cell r="X468">
            <v>0</v>
          </cell>
          <cell r="Y468">
            <v>8.3232199212023581E-4</v>
          </cell>
          <cell r="Z468">
            <v>0</v>
          </cell>
        </row>
        <row r="469">
          <cell r="A469" t="str">
            <v>NN645</v>
          </cell>
          <cell r="B469" t="str">
            <v>XXXXXXXX</v>
          </cell>
          <cell r="C469" t="str">
            <v>Yes</v>
          </cell>
          <cell r="D469" t="str">
            <v>Nonequipment</v>
          </cell>
          <cell r="E469" t="str">
            <v>Ceiling Insulation(R2 to R38)</v>
          </cell>
          <cell r="F469" t="str">
            <v>Increased Ceiling Insulation (R-38)</v>
          </cell>
          <cell r="G469" t="str">
            <v>Code-Compliant Ceiling Insulation</v>
          </cell>
          <cell r="H469" t="str">
            <v>Residential</v>
          </cell>
          <cell r="I469" t="str">
            <v>New</v>
          </cell>
          <cell r="J469" t="str">
            <v>Multi-Family</v>
          </cell>
          <cell r="K469" t="str">
            <v>FL Zone 2</v>
          </cell>
          <cell r="L469" t="str">
            <v>Space Cooling</v>
          </cell>
          <cell r="N469" t="str">
            <v/>
          </cell>
          <cell r="O469" t="str">
            <v>Per Home</v>
          </cell>
          <cell r="P469">
            <v>0</v>
          </cell>
          <cell r="Q469">
            <v>2975</v>
          </cell>
          <cell r="R469">
            <v>1902</v>
          </cell>
          <cell r="S469">
            <v>1073</v>
          </cell>
          <cell r="T469">
            <v>0.36067226890756304</v>
          </cell>
          <cell r="U469">
            <v>20</v>
          </cell>
          <cell r="V469">
            <v>1949</v>
          </cell>
          <cell r="W469">
            <v>0.85521187573171553</v>
          </cell>
          <cell r="X469">
            <v>0</v>
          </cell>
          <cell r="Y469">
            <v>7.9702877514605365E-4</v>
          </cell>
          <cell r="Z469">
            <v>0</v>
          </cell>
        </row>
        <row r="470">
          <cell r="A470" t="str">
            <v>NN646</v>
          </cell>
          <cell r="B470" t="str">
            <v>XXXXXXXX</v>
          </cell>
          <cell r="C470" t="str">
            <v>Yes</v>
          </cell>
          <cell r="D470" t="str">
            <v>Nonequipment</v>
          </cell>
          <cell r="E470" t="str">
            <v>Ceiling Insulation(R2 to R38)</v>
          </cell>
          <cell r="F470" t="str">
            <v>Increased Ceiling Insulation (R-38)</v>
          </cell>
          <cell r="G470" t="str">
            <v>Code-Compliant Ceiling Insulation</v>
          </cell>
          <cell r="H470" t="str">
            <v>Residential</v>
          </cell>
          <cell r="I470" t="str">
            <v>New</v>
          </cell>
          <cell r="J470" t="str">
            <v>Manufactured Home</v>
          </cell>
          <cell r="K470" t="str">
            <v>FL Zone 2</v>
          </cell>
          <cell r="L470" t="str">
            <v>Space Cooling</v>
          </cell>
          <cell r="N470" t="str">
            <v/>
          </cell>
          <cell r="O470" t="str">
            <v>Per Home</v>
          </cell>
          <cell r="P470">
            <v>0</v>
          </cell>
          <cell r="Q470">
            <v>4171.3599999999997</v>
          </cell>
          <cell r="R470">
            <v>3118.02</v>
          </cell>
          <cell r="S470">
            <v>1053.3399999999997</v>
          </cell>
          <cell r="T470">
            <v>0.25251716466572049</v>
          </cell>
          <cell r="U470">
            <v>20</v>
          </cell>
          <cell r="V470">
            <v>2007.6099999999997</v>
          </cell>
          <cell r="W470">
            <v>0.88092966333388867</v>
          </cell>
          <cell r="X470">
            <v>0</v>
          </cell>
          <cell r="Y470">
            <v>8.3632033658067565E-4</v>
          </cell>
          <cell r="Z470">
            <v>0</v>
          </cell>
        </row>
        <row r="471">
          <cell r="A471" t="str">
            <v>NE647</v>
          </cell>
          <cell r="B471" t="str">
            <v>XXXXXXXX</v>
          </cell>
          <cell r="C471" t="str">
            <v>Yes</v>
          </cell>
          <cell r="D471" t="str">
            <v>Nonequipment</v>
          </cell>
          <cell r="E471" t="str">
            <v>Ceiling Insulation(R30 to R38)</v>
          </cell>
          <cell r="F471" t="str">
            <v>Increased Ceiling Insulation (R-38)</v>
          </cell>
          <cell r="G471" t="str">
            <v>Market Average Existing Ceiling Insulation</v>
          </cell>
          <cell r="H471" t="str">
            <v>Residential</v>
          </cell>
          <cell r="I471" t="str">
            <v>Existing</v>
          </cell>
          <cell r="J471" t="str">
            <v>Single Family</v>
          </cell>
          <cell r="K471" t="str">
            <v>FL Zone 2</v>
          </cell>
          <cell r="L471" t="str">
            <v>Space Heating</v>
          </cell>
          <cell r="N471" t="str">
            <v/>
          </cell>
          <cell r="O471" t="str">
            <v>Per Home</v>
          </cell>
          <cell r="P471">
            <v>3.9038695403635922E-2</v>
          </cell>
          <cell r="Q471">
            <v>3083</v>
          </cell>
          <cell r="R471">
            <v>3021</v>
          </cell>
          <cell r="S471">
            <v>62</v>
          </cell>
          <cell r="T471">
            <v>2.0110282192669478E-2</v>
          </cell>
          <cell r="U471">
            <v>20</v>
          </cell>
          <cell r="V471">
            <v>123</v>
          </cell>
          <cell r="W471">
            <v>0</v>
          </cell>
          <cell r="X471">
            <v>7.9700955512385291E-2</v>
          </cell>
          <cell r="Y471">
            <v>0</v>
          </cell>
          <cell r="Z471">
            <v>1.2854992824578274E-3</v>
          </cell>
        </row>
        <row r="472">
          <cell r="A472" t="str">
            <v>NE648</v>
          </cell>
          <cell r="B472" t="str">
            <v>XXXXXXXX</v>
          </cell>
          <cell r="C472" t="str">
            <v>Yes</v>
          </cell>
          <cell r="D472" t="str">
            <v>Nonequipment</v>
          </cell>
          <cell r="E472" t="str">
            <v>Ceiling Insulation(R30 to R38)</v>
          </cell>
          <cell r="F472" t="str">
            <v>Increased Ceiling Insulation (R-38)</v>
          </cell>
          <cell r="G472" t="str">
            <v>Market Average Existing Ceiling Insulation</v>
          </cell>
          <cell r="H472" t="str">
            <v>Residential</v>
          </cell>
          <cell r="I472" t="str">
            <v>Existing</v>
          </cell>
          <cell r="J472" t="str">
            <v>Multi-Family</v>
          </cell>
          <cell r="K472" t="str">
            <v>FL Zone 2</v>
          </cell>
          <cell r="L472" t="str">
            <v>Space Heating</v>
          </cell>
          <cell r="N472" t="str">
            <v/>
          </cell>
          <cell r="O472" t="str">
            <v>Per Home</v>
          </cell>
          <cell r="P472">
            <v>3.9038695403635922E-2</v>
          </cell>
          <cell r="Q472">
            <v>1025</v>
          </cell>
          <cell r="R472">
            <v>991</v>
          </cell>
          <cell r="S472">
            <v>34</v>
          </cell>
          <cell r="T472">
            <v>3.3170731707317075E-2</v>
          </cell>
          <cell r="U472">
            <v>20</v>
          </cell>
          <cell r="V472">
            <v>75</v>
          </cell>
          <cell r="W472">
            <v>0</v>
          </cell>
          <cell r="X472">
            <v>4.8598143605112977E-2</v>
          </cell>
          <cell r="Y472">
            <v>0</v>
          </cell>
          <cell r="Z472">
            <v>1.4293571648562641E-3</v>
          </cell>
        </row>
        <row r="473">
          <cell r="A473" t="str">
            <v>NE649</v>
          </cell>
          <cell r="B473" t="str">
            <v>XXXXXXXX</v>
          </cell>
          <cell r="C473" t="str">
            <v>Yes</v>
          </cell>
          <cell r="D473" t="str">
            <v>Nonequipment</v>
          </cell>
          <cell r="E473" t="str">
            <v>Ceiling Insulation(R30 to R38)</v>
          </cell>
          <cell r="F473" t="str">
            <v>Increased Ceiling Insulation (R-38)</v>
          </cell>
          <cell r="G473" t="str">
            <v>Market Average Existing Ceiling Insulation</v>
          </cell>
          <cell r="H473" t="str">
            <v>Residential</v>
          </cell>
          <cell r="I473" t="str">
            <v>Existing</v>
          </cell>
          <cell r="J473" t="str">
            <v>Manufactured Home</v>
          </cell>
          <cell r="K473" t="str">
            <v>FL Zone 2</v>
          </cell>
          <cell r="L473" t="str">
            <v>Space Heating</v>
          </cell>
          <cell r="N473" t="str">
            <v/>
          </cell>
          <cell r="O473" t="str">
            <v>Per Home</v>
          </cell>
          <cell r="P473">
            <v>3.9038695403635922E-2</v>
          </cell>
          <cell r="Q473">
            <v>1087.53</v>
          </cell>
          <cell r="R473">
            <v>1052.3699999999999</v>
          </cell>
          <cell r="S473">
            <v>35.160000000000089</v>
          </cell>
          <cell r="T473">
            <v>3.2330142616755479E-2</v>
          </cell>
          <cell r="U473">
            <v>20</v>
          </cell>
          <cell r="V473">
            <v>71.7000000000005</v>
          </cell>
          <cell r="W473">
            <v>0</v>
          </cell>
          <cell r="X473">
            <v>4.6459825286488329E-2</v>
          </cell>
          <cell r="Y473">
            <v>0</v>
          </cell>
          <cell r="Z473">
            <v>1.3213829717431231E-3</v>
          </cell>
        </row>
        <row r="474">
          <cell r="A474" t="str">
            <v>NN650</v>
          </cell>
          <cell r="B474" t="str">
            <v>XXXXXXXX</v>
          </cell>
          <cell r="C474" t="str">
            <v>Yes</v>
          </cell>
          <cell r="D474" t="str">
            <v>Nonequipment</v>
          </cell>
          <cell r="E474" t="str">
            <v>Ceiling Insulation(R30 to R38)</v>
          </cell>
          <cell r="F474" t="str">
            <v>Increased Ceiling Insulation (R-38)</v>
          </cell>
          <cell r="G474" t="str">
            <v>Code-Compliant Ceiling Insulation</v>
          </cell>
          <cell r="H474" t="str">
            <v>Residential</v>
          </cell>
          <cell r="I474" t="str">
            <v>New</v>
          </cell>
          <cell r="J474" t="str">
            <v>Single Family</v>
          </cell>
          <cell r="K474" t="str">
            <v>FL Zone 2</v>
          </cell>
          <cell r="L474" t="str">
            <v>Space Heating</v>
          </cell>
          <cell r="N474" t="str">
            <v/>
          </cell>
          <cell r="O474" t="str">
            <v>Per Home</v>
          </cell>
          <cell r="P474">
            <v>8.0000000000000016E-2</v>
          </cell>
          <cell r="Q474">
            <v>3083</v>
          </cell>
          <cell r="R474">
            <v>3021</v>
          </cell>
          <cell r="S474">
            <v>62</v>
          </cell>
          <cell r="T474">
            <v>2.0110282192669478E-2</v>
          </cell>
          <cell r="U474">
            <v>20</v>
          </cell>
          <cell r="V474">
            <v>123</v>
          </cell>
          <cell r="W474">
            <v>0</v>
          </cell>
          <cell r="X474">
            <v>7.9700955512385291E-2</v>
          </cell>
          <cell r="Y474">
            <v>0</v>
          </cell>
          <cell r="Z474">
            <v>1.2854992824578274E-3</v>
          </cell>
        </row>
        <row r="475">
          <cell r="A475" t="str">
            <v>NN651</v>
          </cell>
          <cell r="B475" t="str">
            <v>XXXXXXXX</v>
          </cell>
          <cell r="C475" t="str">
            <v>Yes</v>
          </cell>
          <cell r="D475" t="str">
            <v>Nonequipment</v>
          </cell>
          <cell r="E475" t="str">
            <v>Ceiling Insulation(R30 to R38)</v>
          </cell>
          <cell r="F475" t="str">
            <v>Increased Ceiling Insulation (R-38)</v>
          </cell>
          <cell r="G475" t="str">
            <v>Code-Compliant Ceiling Insulation</v>
          </cell>
          <cell r="H475" t="str">
            <v>Residential</v>
          </cell>
          <cell r="I475" t="str">
            <v>New</v>
          </cell>
          <cell r="J475" t="str">
            <v>Multi-Family</v>
          </cell>
          <cell r="K475" t="str">
            <v>FL Zone 2</v>
          </cell>
          <cell r="L475" t="str">
            <v>Space Heating</v>
          </cell>
          <cell r="N475" t="str">
            <v/>
          </cell>
          <cell r="O475" t="str">
            <v>Per Home</v>
          </cell>
          <cell r="P475">
            <v>8.0000000000000016E-2</v>
          </cell>
          <cell r="Q475">
            <v>1025</v>
          </cell>
          <cell r="R475">
            <v>991</v>
          </cell>
          <cell r="S475">
            <v>34</v>
          </cell>
          <cell r="T475">
            <v>3.3170731707317075E-2</v>
          </cell>
          <cell r="U475">
            <v>20</v>
          </cell>
          <cell r="V475">
            <v>75</v>
          </cell>
          <cell r="W475">
            <v>0</v>
          </cell>
          <cell r="X475">
            <v>4.8598143605112977E-2</v>
          </cell>
          <cell r="Y475">
            <v>0</v>
          </cell>
          <cell r="Z475">
            <v>1.4293571648562641E-3</v>
          </cell>
        </row>
        <row r="476">
          <cell r="A476" t="str">
            <v>NN652</v>
          </cell>
          <cell r="B476" t="str">
            <v>XXXXXXXX</v>
          </cell>
          <cell r="C476" t="str">
            <v>Yes</v>
          </cell>
          <cell r="D476" t="str">
            <v>Nonequipment</v>
          </cell>
          <cell r="E476" t="str">
            <v>Ceiling Insulation(R30 to R38)</v>
          </cell>
          <cell r="F476" t="str">
            <v>Increased Ceiling Insulation (R-38)</v>
          </cell>
          <cell r="G476" t="str">
            <v>Code-Compliant Ceiling Insulation</v>
          </cell>
          <cell r="H476" t="str">
            <v>Residential</v>
          </cell>
          <cell r="I476" t="str">
            <v>New</v>
          </cell>
          <cell r="J476" t="str">
            <v>Manufactured Home</v>
          </cell>
          <cell r="K476" t="str">
            <v>FL Zone 2</v>
          </cell>
          <cell r="L476" t="str">
            <v>Space Heating</v>
          </cell>
          <cell r="N476" t="str">
            <v/>
          </cell>
          <cell r="O476" t="str">
            <v>Per Home</v>
          </cell>
          <cell r="P476">
            <v>8.0000000000000016E-2</v>
          </cell>
          <cell r="Q476">
            <v>1087.53</v>
          </cell>
          <cell r="R476">
            <v>1052.3699999999999</v>
          </cell>
          <cell r="S476">
            <v>35.160000000000089</v>
          </cell>
          <cell r="T476">
            <v>3.2330142616755479E-2</v>
          </cell>
          <cell r="U476">
            <v>20</v>
          </cell>
          <cell r="V476">
            <v>71.7000000000005</v>
          </cell>
          <cell r="W476">
            <v>0</v>
          </cell>
          <cell r="X476">
            <v>4.6459825286488329E-2</v>
          </cell>
          <cell r="Y476">
            <v>0</v>
          </cell>
          <cell r="Z476">
            <v>1.3213829717431231E-3</v>
          </cell>
        </row>
        <row r="477">
          <cell r="A477" t="str">
            <v>NE653</v>
          </cell>
          <cell r="B477" t="str">
            <v>XXXXXXXX</v>
          </cell>
          <cell r="C477" t="str">
            <v>Yes</v>
          </cell>
          <cell r="D477" t="str">
            <v>Nonequipment</v>
          </cell>
          <cell r="E477" t="str">
            <v>Ceiling Insulation(R30 to R38)</v>
          </cell>
          <cell r="F477" t="str">
            <v>Increased Ceiling Insulation (R-38)</v>
          </cell>
          <cell r="G477" t="str">
            <v>Market Average Existing Ceiling Insulation</v>
          </cell>
          <cell r="H477" t="str">
            <v>Residential</v>
          </cell>
          <cell r="I477" t="str">
            <v>Existing</v>
          </cell>
          <cell r="J477" t="str">
            <v>Single Family</v>
          </cell>
          <cell r="K477" t="str">
            <v>FL Zone 2</v>
          </cell>
          <cell r="L477" t="str">
            <v>Space Cooling</v>
          </cell>
          <cell r="N477" t="str">
            <v/>
          </cell>
          <cell r="O477" t="str">
            <v>Per Home</v>
          </cell>
          <cell r="P477">
            <v>3.9038695403635922E-2</v>
          </cell>
          <cell r="Q477">
            <v>4261</v>
          </cell>
          <cell r="R477">
            <v>4200</v>
          </cell>
          <cell r="S477">
            <v>61</v>
          </cell>
          <cell r="T477">
            <v>1.4315888289134006E-2</v>
          </cell>
          <cell r="U477">
            <v>20</v>
          </cell>
          <cell r="V477">
            <v>123</v>
          </cell>
          <cell r="W477">
            <v>5.3971811552078509E-2</v>
          </cell>
          <cell r="X477">
            <v>0</v>
          </cell>
          <cell r="Y477">
            <v>8.8478379593571327E-4</v>
          </cell>
          <cell r="Z477">
            <v>0</v>
          </cell>
        </row>
        <row r="478">
          <cell r="A478" t="str">
            <v>NE654</v>
          </cell>
          <cell r="B478" t="str">
            <v>XXXXXXXX</v>
          </cell>
          <cell r="C478" t="str">
            <v>Yes</v>
          </cell>
          <cell r="D478" t="str">
            <v>Nonequipment</v>
          </cell>
          <cell r="E478" t="str">
            <v>Ceiling Insulation(R30 to R38)</v>
          </cell>
          <cell r="F478" t="str">
            <v>Increased Ceiling Insulation (R-38)</v>
          </cell>
          <cell r="G478" t="str">
            <v>Market Average Existing Ceiling Insulation</v>
          </cell>
          <cell r="H478" t="str">
            <v>Residential</v>
          </cell>
          <cell r="I478" t="str">
            <v>Existing</v>
          </cell>
          <cell r="J478" t="str">
            <v>Multi-Family</v>
          </cell>
          <cell r="K478" t="str">
            <v>FL Zone 2</v>
          </cell>
          <cell r="L478" t="str">
            <v>Space Cooling</v>
          </cell>
          <cell r="N478" t="str">
            <v/>
          </cell>
          <cell r="O478" t="str">
            <v>Per Home</v>
          </cell>
          <cell r="P478">
            <v>3.9038695403635922E-2</v>
          </cell>
          <cell r="Q478">
            <v>2035</v>
          </cell>
          <cell r="R478">
            <v>1994</v>
          </cell>
          <cell r="S478">
            <v>41</v>
          </cell>
          <cell r="T478">
            <v>2.0147420147420148E-2</v>
          </cell>
          <cell r="U478">
            <v>20</v>
          </cell>
          <cell r="V478">
            <v>75</v>
          </cell>
          <cell r="W478">
            <v>3.2909641190291772E-2</v>
          </cell>
          <cell r="X478">
            <v>0</v>
          </cell>
          <cell r="Y478">
            <v>8.0267417537297002E-4</v>
          </cell>
          <cell r="Z478">
            <v>0</v>
          </cell>
        </row>
        <row r="479">
          <cell r="A479" t="str">
            <v>NE655</v>
          </cell>
          <cell r="B479" t="str">
            <v>XXXXXXXX</v>
          </cell>
          <cell r="C479" t="str">
            <v>Yes</v>
          </cell>
          <cell r="D479" t="str">
            <v>Nonequipment</v>
          </cell>
          <cell r="E479" t="str">
            <v>Ceiling Insulation(R30 to R38)</v>
          </cell>
          <cell r="F479" t="str">
            <v>Increased Ceiling Insulation (R-38)</v>
          </cell>
          <cell r="G479" t="str">
            <v>Market Average Existing Ceiling Insulation</v>
          </cell>
          <cell r="H479" t="str">
            <v>Residential</v>
          </cell>
          <cell r="I479" t="str">
            <v>Existing</v>
          </cell>
          <cell r="J479" t="str">
            <v>Manufactured Home</v>
          </cell>
          <cell r="K479" t="str">
            <v>FL Zone 2</v>
          </cell>
          <cell r="L479" t="str">
            <v>Space Cooling</v>
          </cell>
          <cell r="N479" t="str">
            <v/>
          </cell>
          <cell r="O479" t="str">
            <v>Per Home</v>
          </cell>
          <cell r="P479">
            <v>3.9038695403635922E-2</v>
          </cell>
          <cell r="Q479">
            <v>3232.9100000000003</v>
          </cell>
          <cell r="R479">
            <v>3196.37</v>
          </cell>
          <cell r="S479">
            <v>36.540000000000418</v>
          </cell>
          <cell r="T479">
            <v>1.1302510741097159E-2</v>
          </cell>
          <cell r="U479">
            <v>20</v>
          </cell>
          <cell r="V479">
            <v>71.7000000000005</v>
          </cell>
          <cell r="W479">
            <v>3.1461616977919153E-2</v>
          </cell>
          <cell r="X479">
            <v>0</v>
          </cell>
          <cell r="Y479">
            <v>8.6101852703663912E-4</v>
          </cell>
          <cell r="Z479">
            <v>0</v>
          </cell>
        </row>
        <row r="480">
          <cell r="A480" t="str">
            <v>NN656</v>
          </cell>
          <cell r="B480" t="str">
            <v>XXXXXXXX</v>
          </cell>
          <cell r="C480" t="str">
            <v>Yes</v>
          </cell>
          <cell r="D480" t="str">
            <v>Nonequipment</v>
          </cell>
          <cell r="E480" t="str">
            <v>Ceiling Insulation(R30 to R38)</v>
          </cell>
          <cell r="F480" t="str">
            <v>Increased Ceiling Insulation (R-38)</v>
          </cell>
          <cell r="G480" t="str">
            <v>Code-Compliant Ceiling Insulation</v>
          </cell>
          <cell r="H480" t="str">
            <v>Residential</v>
          </cell>
          <cell r="I480" t="str">
            <v>New</v>
          </cell>
          <cell r="J480" t="str">
            <v>Single Family</v>
          </cell>
          <cell r="K480" t="str">
            <v>FL Zone 2</v>
          </cell>
          <cell r="L480" t="str">
            <v>Space Cooling</v>
          </cell>
          <cell r="N480" t="str">
            <v/>
          </cell>
          <cell r="O480" t="str">
            <v>Per Home</v>
          </cell>
          <cell r="P480">
            <v>8.0000000000000016E-2</v>
          </cell>
          <cell r="Q480">
            <v>4261</v>
          </cell>
          <cell r="R480">
            <v>4200</v>
          </cell>
          <cell r="S480">
            <v>61</v>
          </cell>
          <cell r="T480">
            <v>1.4315888289134006E-2</v>
          </cell>
          <cell r="U480">
            <v>20</v>
          </cell>
          <cell r="V480">
            <v>123</v>
          </cell>
          <cell r="W480">
            <v>5.3971811552078509E-2</v>
          </cell>
          <cell r="X480">
            <v>0</v>
          </cell>
          <cell r="Y480">
            <v>8.8478379593571327E-4</v>
          </cell>
          <cell r="Z480">
            <v>0</v>
          </cell>
        </row>
        <row r="481">
          <cell r="A481" t="str">
            <v>NN657</v>
          </cell>
          <cell r="B481" t="str">
            <v>XXXXXXXX</v>
          </cell>
          <cell r="C481" t="str">
            <v>Yes</v>
          </cell>
          <cell r="D481" t="str">
            <v>Nonequipment</v>
          </cell>
          <cell r="E481" t="str">
            <v>Ceiling Insulation(R30 to R38)</v>
          </cell>
          <cell r="F481" t="str">
            <v>Increased Ceiling Insulation (R-38)</v>
          </cell>
          <cell r="G481" t="str">
            <v>Code-Compliant Ceiling Insulation</v>
          </cell>
          <cell r="H481" t="str">
            <v>Residential</v>
          </cell>
          <cell r="I481" t="str">
            <v>New</v>
          </cell>
          <cell r="J481" t="str">
            <v>Multi-Family</v>
          </cell>
          <cell r="K481" t="str">
            <v>FL Zone 2</v>
          </cell>
          <cell r="L481" t="str">
            <v>Space Cooling</v>
          </cell>
          <cell r="N481" t="str">
            <v/>
          </cell>
          <cell r="O481" t="str">
            <v>Per Home</v>
          </cell>
          <cell r="P481">
            <v>8.0000000000000016E-2</v>
          </cell>
          <cell r="Q481">
            <v>2035</v>
          </cell>
          <cell r="R481">
            <v>1994</v>
          </cell>
          <cell r="S481">
            <v>41</v>
          </cell>
          <cell r="T481">
            <v>2.0147420147420148E-2</v>
          </cell>
          <cell r="U481">
            <v>20</v>
          </cell>
          <cell r="V481">
            <v>75</v>
          </cell>
          <cell r="W481">
            <v>3.2909641190291772E-2</v>
          </cell>
          <cell r="X481">
            <v>0</v>
          </cell>
          <cell r="Y481">
            <v>8.0267417537297002E-4</v>
          </cell>
          <cell r="Z481">
            <v>0</v>
          </cell>
        </row>
        <row r="482">
          <cell r="A482" t="str">
            <v>NN658</v>
          </cell>
          <cell r="B482" t="str">
            <v>XXXXXXXX</v>
          </cell>
          <cell r="C482" t="str">
            <v>Yes</v>
          </cell>
          <cell r="D482" t="str">
            <v>Nonequipment</v>
          </cell>
          <cell r="E482" t="str">
            <v>Ceiling Insulation(R30 to R38)</v>
          </cell>
          <cell r="F482" t="str">
            <v>Increased Ceiling Insulation (R-38)</v>
          </cell>
          <cell r="G482" t="str">
            <v>Code-Compliant Ceiling Insulation</v>
          </cell>
          <cell r="H482" t="str">
            <v>Residential</v>
          </cell>
          <cell r="I482" t="str">
            <v>New</v>
          </cell>
          <cell r="J482" t="str">
            <v>Manufactured Home</v>
          </cell>
          <cell r="K482" t="str">
            <v>FL Zone 2</v>
          </cell>
          <cell r="L482" t="str">
            <v>Space Cooling</v>
          </cell>
          <cell r="N482" t="str">
            <v/>
          </cell>
          <cell r="O482" t="str">
            <v>Per Home</v>
          </cell>
          <cell r="P482">
            <v>8.0000000000000016E-2</v>
          </cell>
          <cell r="Q482">
            <v>3232.9100000000003</v>
          </cell>
          <cell r="R482">
            <v>3196.37</v>
          </cell>
          <cell r="S482">
            <v>36.540000000000418</v>
          </cell>
          <cell r="T482">
            <v>1.1302510741097159E-2</v>
          </cell>
          <cell r="U482">
            <v>20</v>
          </cell>
          <cell r="V482">
            <v>71.7000000000005</v>
          </cell>
          <cell r="W482">
            <v>3.1461616977919153E-2</v>
          </cell>
          <cell r="X482">
            <v>0</v>
          </cell>
          <cell r="Y482">
            <v>8.6101852703663912E-4</v>
          </cell>
          <cell r="Z482">
            <v>0</v>
          </cell>
        </row>
        <row r="483">
          <cell r="A483" t="str">
            <v>NE659</v>
          </cell>
          <cell r="B483" t="str">
            <v>XXXXXXXX</v>
          </cell>
          <cell r="C483" t="str">
            <v>Yes</v>
          </cell>
          <cell r="D483" t="str">
            <v>Nonequipment</v>
          </cell>
          <cell r="E483" t="str">
            <v>Central AC Tune Up</v>
          </cell>
          <cell r="F483" t="str">
            <v>Existing Typical Central AC System with Regular Maintenance</v>
          </cell>
          <cell r="G483" t="str">
            <v>Existing Typical Central AC without Regular Maintenance/tune-up</v>
          </cell>
          <cell r="H483" t="str">
            <v>Residential</v>
          </cell>
          <cell r="I483" t="str">
            <v>Existing</v>
          </cell>
          <cell r="J483" t="str">
            <v>Single Family</v>
          </cell>
          <cell r="K483" t="str">
            <v>FL Zone 2</v>
          </cell>
          <cell r="L483" t="str">
            <v>Space Cooling</v>
          </cell>
          <cell r="N483" t="str">
            <v>CAC</v>
          </cell>
          <cell r="O483" t="str">
            <v>Per End Use Consumption</v>
          </cell>
          <cell r="P483">
            <v>0</v>
          </cell>
          <cell r="Q483">
            <v>3747.04</v>
          </cell>
          <cell r="R483">
            <v>3559.6880000000001</v>
          </cell>
          <cell r="S483">
            <v>187.352</v>
          </cell>
          <cell r="T483">
            <v>0.05</v>
          </cell>
          <cell r="U483">
            <v>2</v>
          </cell>
          <cell r="V483">
            <v>187.352</v>
          </cell>
          <cell r="W483">
            <v>8.2209161283780585E-2</v>
          </cell>
          <cell r="X483">
            <v>0</v>
          </cell>
          <cell r="Y483">
            <v>4.3879521587055696E-4</v>
          </cell>
          <cell r="Z483">
            <v>0</v>
          </cell>
        </row>
        <row r="484">
          <cell r="A484" t="str">
            <v>NE660</v>
          </cell>
          <cell r="B484" t="str">
            <v>XXXXXXXX</v>
          </cell>
          <cell r="C484" t="str">
            <v>Yes</v>
          </cell>
          <cell r="D484" t="str">
            <v>Nonequipment</v>
          </cell>
          <cell r="E484" t="str">
            <v>Central AC Tune Up</v>
          </cell>
          <cell r="F484" t="str">
            <v>Existing Typical Central AC System with Regular Maintenance</v>
          </cell>
          <cell r="G484" t="str">
            <v>Existing Typical Central AC without Regular Maintenance/tune-up</v>
          </cell>
          <cell r="H484" t="str">
            <v>Residential</v>
          </cell>
          <cell r="I484" t="str">
            <v>Existing</v>
          </cell>
          <cell r="J484" t="str">
            <v>Multi-Family</v>
          </cell>
          <cell r="K484" t="str">
            <v>FL Zone 2</v>
          </cell>
          <cell r="L484" t="str">
            <v>Space Cooling</v>
          </cell>
          <cell r="N484" t="str">
            <v>CAC</v>
          </cell>
          <cell r="O484" t="str">
            <v>Per End Use Consumption</v>
          </cell>
          <cell r="P484">
            <v>0</v>
          </cell>
          <cell r="Q484">
            <v>1815</v>
          </cell>
          <cell r="R484">
            <v>1724.25</v>
          </cell>
          <cell r="S484">
            <v>90.75</v>
          </cell>
          <cell r="T484">
            <v>0.05</v>
          </cell>
          <cell r="U484">
            <v>2</v>
          </cell>
          <cell r="V484">
            <v>90.75</v>
          </cell>
          <cell r="W484">
            <v>3.9820665840253046E-2</v>
          </cell>
          <cell r="X484">
            <v>0</v>
          </cell>
          <cell r="Y484">
            <v>4.3879521587055696E-4</v>
          </cell>
          <cell r="Z484">
            <v>0</v>
          </cell>
        </row>
        <row r="485">
          <cell r="A485" t="str">
            <v>NE661</v>
          </cell>
          <cell r="B485" t="str">
            <v>XXXXXXXX</v>
          </cell>
          <cell r="C485" t="str">
            <v>Yes</v>
          </cell>
          <cell r="D485" t="str">
            <v>Nonequipment</v>
          </cell>
          <cell r="E485" t="str">
            <v>Central AC Tune Up</v>
          </cell>
          <cell r="F485" t="str">
            <v>Existing Typical Central AC System with Regular Maintenance</v>
          </cell>
          <cell r="G485" t="str">
            <v>Existing Typical Central AC without Regular Maintenance/tune-up</v>
          </cell>
          <cell r="H485" t="str">
            <v>Residential</v>
          </cell>
          <cell r="I485" t="str">
            <v>Existing</v>
          </cell>
          <cell r="J485" t="str">
            <v>Manufactured Home</v>
          </cell>
          <cell r="K485" t="str">
            <v>FL Zone 2</v>
          </cell>
          <cell r="L485" t="str">
            <v>Space Cooling</v>
          </cell>
          <cell r="N485" t="str">
            <v>CAC</v>
          </cell>
          <cell r="O485" t="str">
            <v>Per End Use Consumption</v>
          </cell>
          <cell r="P485">
            <v>0</v>
          </cell>
          <cell r="Q485">
            <v>2493</v>
          </cell>
          <cell r="R485">
            <v>2368.35</v>
          </cell>
          <cell r="S485">
            <v>124.65</v>
          </cell>
          <cell r="T485">
            <v>0.05</v>
          </cell>
          <cell r="U485">
            <v>2</v>
          </cell>
          <cell r="V485">
            <v>124.65</v>
          </cell>
          <cell r="W485">
            <v>5.4695823658264926E-2</v>
          </cell>
          <cell r="X485">
            <v>0</v>
          </cell>
          <cell r="Y485">
            <v>4.3879521587055696E-4</v>
          </cell>
          <cell r="Z485">
            <v>0</v>
          </cell>
        </row>
        <row r="486">
          <cell r="A486" t="str">
            <v>NN662</v>
          </cell>
          <cell r="B486" t="str">
            <v>XXXXXXXX</v>
          </cell>
          <cell r="C486" t="str">
            <v>Yes</v>
          </cell>
          <cell r="D486" t="str">
            <v>Nonequipment</v>
          </cell>
          <cell r="E486" t="str">
            <v>Central AC Tune Up</v>
          </cell>
          <cell r="F486" t="str">
            <v>Existing Typical Central AC System with Regular Maintenance</v>
          </cell>
          <cell r="G486" t="str">
            <v>N/A - Retrofit Only</v>
          </cell>
          <cell r="H486" t="str">
            <v>Residential</v>
          </cell>
          <cell r="I486" t="str">
            <v>New</v>
          </cell>
          <cell r="J486" t="str">
            <v>Single Family</v>
          </cell>
          <cell r="K486" t="str">
            <v>FL Zone 2</v>
          </cell>
          <cell r="L486" t="str">
            <v>Space Cooling</v>
          </cell>
          <cell r="N486" t="str">
            <v>CAC</v>
          </cell>
          <cell r="O486" t="str">
            <v>Per End Use Consumption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2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</row>
        <row r="487">
          <cell r="A487" t="str">
            <v>NN663</v>
          </cell>
          <cell r="B487" t="str">
            <v>XXXXXXXX</v>
          </cell>
          <cell r="C487" t="str">
            <v>Yes</v>
          </cell>
          <cell r="D487" t="str">
            <v>Nonequipment</v>
          </cell>
          <cell r="E487" t="str">
            <v>Central AC Tune Up</v>
          </cell>
          <cell r="F487" t="str">
            <v>Existing Typical Central AC System with Regular Maintenance</v>
          </cell>
          <cell r="G487" t="str">
            <v>N/A - Retrofit Only</v>
          </cell>
          <cell r="H487" t="str">
            <v>Residential</v>
          </cell>
          <cell r="I487" t="str">
            <v>New</v>
          </cell>
          <cell r="J487" t="str">
            <v>Multi-Family</v>
          </cell>
          <cell r="K487" t="str">
            <v>FL Zone 2</v>
          </cell>
          <cell r="L487" t="str">
            <v>Space Cooling</v>
          </cell>
          <cell r="N487" t="str">
            <v>CAC</v>
          </cell>
          <cell r="O487" t="str">
            <v>Per End Use Consumption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2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</row>
        <row r="488">
          <cell r="A488" t="str">
            <v>NN664</v>
          </cell>
          <cell r="B488" t="str">
            <v>XXXXXXXX</v>
          </cell>
          <cell r="C488" t="str">
            <v>Yes</v>
          </cell>
          <cell r="D488" t="str">
            <v>Nonequipment</v>
          </cell>
          <cell r="E488" t="str">
            <v>Central AC Tune Up</v>
          </cell>
          <cell r="F488" t="str">
            <v>Existing Typical Central AC System with Regular Maintenance</v>
          </cell>
          <cell r="G488" t="str">
            <v>N/A - Retrofit Only</v>
          </cell>
          <cell r="H488" t="str">
            <v>Residential</v>
          </cell>
          <cell r="I488" t="str">
            <v>New</v>
          </cell>
          <cell r="J488" t="str">
            <v>Manufactured Home</v>
          </cell>
          <cell r="K488" t="str">
            <v>FL Zone 2</v>
          </cell>
          <cell r="L488" t="str">
            <v>Space Cooling</v>
          </cell>
          <cell r="N488" t="str">
            <v>CAC</v>
          </cell>
          <cell r="O488" t="str">
            <v>Per End Use Consumption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2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</row>
        <row r="489">
          <cell r="A489" t="str">
            <v>NE665</v>
          </cell>
          <cell r="B489" t="str">
            <v>XXXXXXXX</v>
          </cell>
          <cell r="C489" t="str">
            <v>Yes</v>
          </cell>
          <cell r="D489" t="str">
            <v>Nonequipment</v>
          </cell>
          <cell r="E489" t="str">
            <v>Duct Insulation</v>
          </cell>
          <cell r="F489" t="str">
            <v>Standard Electric Heating and Central AC with Insulated Ductwork (R-8)</v>
          </cell>
          <cell r="G489" t="str">
            <v>Standard Electric Heating and Central AC with Uninsulated Ductwork (R-4)</v>
          </cell>
          <cell r="H489" t="str">
            <v>Residential</v>
          </cell>
          <cell r="I489" t="str">
            <v>Existing</v>
          </cell>
          <cell r="J489" t="str">
            <v>Single Family</v>
          </cell>
          <cell r="K489" t="str">
            <v>FL Zone 2</v>
          </cell>
          <cell r="L489" t="str">
            <v>Space Cooling</v>
          </cell>
          <cell r="N489" t="str">
            <v/>
          </cell>
          <cell r="O489" t="str">
            <v>Per End Use Consumption</v>
          </cell>
          <cell r="P489">
            <v>0</v>
          </cell>
          <cell r="Q489">
            <v>3747.04</v>
          </cell>
          <cell r="R489">
            <v>3670.4036643999993</v>
          </cell>
          <cell r="S489">
            <v>76.636335600000493</v>
          </cell>
          <cell r="T489">
            <v>2.045250000000013E-2</v>
          </cell>
          <cell r="U489">
            <v>15</v>
          </cell>
          <cell r="V489">
            <v>135.33807847500088</v>
          </cell>
          <cell r="W489">
            <v>5.9385701359944393E-2</v>
          </cell>
          <cell r="X489">
            <v>0</v>
          </cell>
          <cell r="Y489">
            <v>7.7490267371218115E-4</v>
          </cell>
          <cell r="Z489">
            <v>0</v>
          </cell>
        </row>
        <row r="490">
          <cell r="A490" t="str">
            <v>NE666</v>
          </cell>
          <cell r="B490" t="str">
            <v>XXXXXXXX</v>
          </cell>
          <cell r="C490" t="str">
            <v>Yes</v>
          </cell>
          <cell r="D490" t="str">
            <v>Nonequipment</v>
          </cell>
          <cell r="E490" t="str">
            <v>Duct Insulation</v>
          </cell>
          <cell r="F490" t="str">
            <v>Standard Electric Heating and Central AC with Insulated Ductwork (R-8)</v>
          </cell>
          <cell r="G490" t="str">
            <v>Standard Electric Heating and Central AC with Uninsulated Ductwork (R-4)</v>
          </cell>
          <cell r="H490" t="str">
            <v>Residential</v>
          </cell>
          <cell r="I490" t="str">
            <v>Existing</v>
          </cell>
          <cell r="J490" t="str">
            <v>Multi-Family</v>
          </cell>
          <cell r="K490" t="str">
            <v>FL Zone 2</v>
          </cell>
          <cell r="L490" t="str">
            <v>Space Cooling</v>
          </cell>
          <cell r="N490" t="str">
            <v/>
          </cell>
          <cell r="O490" t="str">
            <v>Per End Use Consumption</v>
          </cell>
          <cell r="P490">
            <v>0</v>
          </cell>
          <cell r="Q490">
            <v>1815</v>
          </cell>
          <cell r="R490">
            <v>1777.8787124999997</v>
          </cell>
          <cell r="S490">
            <v>37.121287500000236</v>
          </cell>
          <cell r="T490">
            <v>2.045250000000013E-2</v>
          </cell>
          <cell r="U490">
            <v>15</v>
          </cell>
          <cell r="V490">
            <v>88.007107500000558</v>
          </cell>
          <cell r="W490">
            <v>3.8617097733606054E-2</v>
          </cell>
          <cell r="X490">
            <v>0</v>
          </cell>
          <cell r="Y490">
            <v>1.0402952142650173E-3</v>
          </cell>
          <cell r="Z490">
            <v>0</v>
          </cell>
        </row>
        <row r="491">
          <cell r="A491" t="str">
            <v>NE667</v>
          </cell>
          <cell r="B491" t="str">
            <v>XXXXXXXX</v>
          </cell>
          <cell r="C491" t="str">
            <v>Yes</v>
          </cell>
          <cell r="D491" t="str">
            <v>Nonequipment</v>
          </cell>
          <cell r="E491" t="str">
            <v>Duct Insulation</v>
          </cell>
          <cell r="F491" t="str">
            <v>Standard Electric Heating and Central AC with Insulated Ductwork (R-8)</v>
          </cell>
          <cell r="G491" t="str">
            <v>Standard Electric Heating and Central AC with Uninsulated Ductwork (R-4)</v>
          </cell>
          <cell r="H491" t="str">
            <v>Residential</v>
          </cell>
          <cell r="I491" t="str">
            <v>Existing</v>
          </cell>
          <cell r="J491" t="str">
            <v>Manufactured Home</v>
          </cell>
          <cell r="K491" t="str">
            <v>FL Zone 2</v>
          </cell>
          <cell r="L491" t="str">
            <v>Space Cooling</v>
          </cell>
          <cell r="N491" t="str">
            <v/>
          </cell>
          <cell r="O491" t="str">
            <v>Per End Use Consumption</v>
          </cell>
          <cell r="P491">
            <v>0</v>
          </cell>
          <cell r="Q491">
            <v>2493</v>
          </cell>
          <cell r="R491">
            <v>2442.0119174999995</v>
          </cell>
          <cell r="S491">
            <v>50.988082500000324</v>
          </cell>
          <cell r="T491">
            <v>2.045250000000013E-2</v>
          </cell>
          <cell r="U491">
            <v>15</v>
          </cell>
          <cell r="V491">
            <v>132.38903250000084</v>
          </cell>
          <cell r="W491">
            <v>5.8091674094732051E-2</v>
          </cell>
          <cell r="X491">
            <v>0</v>
          </cell>
          <cell r="Y491">
            <v>1.1393186651945909E-3</v>
          </cell>
          <cell r="Z491">
            <v>0</v>
          </cell>
        </row>
        <row r="492">
          <cell r="A492" t="str">
            <v>NN668</v>
          </cell>
          <cell r="B492" t="str">
            <v>XXXXXXXX</v>
          </cell>
          <cell r="C492" t="str">
            <v>Yes</v>
          </cell>
          <cell r="D492" t="str">
            <v>Nonequipment</v>
          </cell>
          <cell r="E492" t="str">
            <v>Duct Insulation</v>
          </cell>
          <cell r="F492" t="str">
            <v>Standard Electric Heating and Central AC with Insulated Ductwork (R-8)</v>
          </cell>
          <cell r="G492">
            <v>0</v>
          </cell>
          <cell r="H492" t="str">
            <v>Residential</v>
          </cell>
          <cell r="I492" t="str">
            <v>New</v>
          </cell>
          <cell r="J492" t="str">
            <v>Single Family</v>
          </cell>
          <cell r="K492" t="str">
            <v>FL Zone 2</v>
          </cell>
          <cell r="L492" t="str">
            <v>Space Cooling</v>
          </cell>
          <cell r="N492" t="str">
            <v/>
          </cell>
          <cell r="O492" t="str">
            <v>Per End Use Consumption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15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</row>
        <row r="493">
          <cell r="A493" t="str">
            <v>NN669</v>
          </cell>
          <cell r="B493" t="str">
            <v>XXXXXXXX</v>
          </cell>
          <cell r="C493" t="str">
            <v>Yes</v>
          </cell>
          <cell r="D493" t="str">
            <v>Nonequipment</v>
          </cell>
          <cell r="E493" t="str">
            <v>Duct Insulation</v>
          </cell>
          <cell r="F493" t="str">
            <v>Standard Electric Heating and Central AC with Insulated Ductwork (R-8)</v>
          </cell>
          <cell r="G493">
            <v>0</v>
          </cell>
          <cell r="H493" t="str">
            <v>Residential</v>
          </cell>
          <cell r="I493" t="str">
            <v>New</v>
          </cell>
          <cell r="J493" t="str">
            <v>Multi-Family</v>
          </cell>
          <cell r="K493" t="str">
            <v>FL Zone 2</v>
          </cell>
          <cell r="L493" t="str">
            <v>Space Cooling</v>
          </cell>
          <cell r="N493" t="str">
            <v/>
          </cell>
          <cell r="O493" t="str">
            <v>Per End Use Consumption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15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</row>
        <row r="494">
          <cell r="A494" t="str">
            <v>NN670</v>
          </cell>
          <cell r="B494" t="str">
            <v>XXXXXXXX</v>
          </cell>
          <cell r="C494" t="str">
            <v>Yes</v>
          </cell>
          <cell r="D494" t="str">
            <v>Nonequipment</v>
          </cell>
          <cell r="E494" t="str">
            <v>Duct Insulation</v>
          </cell>
          <cell r="F494" t="str">
            <v>Standard Electric Heating and Central AC with Insulated Ductwork (R-8)</v>
          </cell>
          <cell r="G494">
            <v>0</v>
          </cell>
          <cell r="H494" t="str">
            <v>Residential</v>
          </cell>
          <cell r="I494" t="str">
            <v>New</v>
          </cell>
          <cell r="J494" t="str">
            <v>Manufactured Home</v>
          </cell>
          <cell r="K494" t="str">
            <v>FL Zone 2</v>
          </cell>
          <cell r="L494" t="str">
            <v>Space Cooling</v>
          </cell>
          <cell r="N494" t="str">
            <v/>
          </cell>
          <cell r="O494" t="str">
            <v>Per End Use Consumption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15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</row>
        <row r="495">
          <cell r="A495" t="str">
            <v>NE671</v>
          </cell>
          <cell r="B495" t="str">
            <v>XXXXXXXX</v>
          </cell>
          <cell r="C495" t="str">
            <v>Yes</v>
          </cell>
          <cell r="D495" t="str">
            <v>Nonequipment</v>
          </cell>
          <cell r="E495" t="str">
            <v>Duct Insulation</v>
          </cell>
          <cell r="F495" t="str">
            <v>Standard Electric Heating and Central AC with Insulated Ductwork (R-8)</v>
          </cell>
          <cell r="G495" t="str">
            <v>Standard Electric Heating and Central AC with Uninsulated Ductwork (R-4)</v>
          </cell>
          <cell r="H495" t="str">
            <v>Residential</v>
          </cell>
          <cell r="I495" t="str">
            <v>Existing</v>
          </cell>
          <cell r="J495" t="str">
            <v>Single Family</v>
          </cell>
          <cell r="K495" t="str">
            <v>FL Zone 2</v>
          </cell>
          <cell r="L495" t="str">
            <v>Space Heating</v>
          </cell>
          <cell r="N495" t="str">
            <v/>
          </cell>
          <cell r="O495" t="str">
            <v>Per End Use Consumption</v>
          </cell>
          <cell r="P495">
            <v>0</v>
          </cell>
          <cell r="Q495">
            <v>2870.15</v>
          </cell>
          <cell r="R495">
            <v>2811.4482571249996</v>
          </cell>
          <cell r="S495">
            <v>58.701742875000377</v>
          </cell>
          <cell r="T495">
            <v>2.045250000000013E-2</v>
          </cell>
          <cell r="U495">
            <v>15</v>
          </cell>
          <cell r="V495">
            <v>135.33807847500088</v>
          </cell>
          <cell r="W495">
            <v>0</v>
          </cell>
          <cell r="X495">
            <v>8.7695724972908576E-2</v>
          </cell>
          <cell r="Y495">
            <v>0</v>
          </cell>
          <cell r="Z495">
            <v>1.4939202939791422E-3</v>
          </cell>
        </row>
        <row r="496">
          <cell r="A496" t="str">
            <v>NE672</v>
          </cell>
          <cell r="B496" t="str">
            <v>XXXXXXXX</v>
          </cell>
          <cell r="C496" t="str">
            <v>Yes</v>
          </cell>
          <cell r="D496" t="str">
            <v>Nonequipment</v>
          </cell>
          <cell r="E496" t="str">
            <v>Duct Insulation</v>
          </cell>
          <cell r="F496" t="str">
            <v>Standard Electric Heating and Central AC with Insulated Ductwork (R-8)</v>
          </cell>
          <cell r="G496" t="str">
            <v>Standard Electric Heating and Central AC with Uninsulated Ductwork (R-4)</v>
          </cell>
          <cell r="H496" t="str">
            <v>Residential</v>
          </cell>
          <cell r="I496" t="str">
            <v>Existing</v>
          </cell>
          <cell r="J496" t="str">
            <v>Multi-Family</v>
          </cell>
          <cell r="K496" t="str">
            <v>FL Zone 2</v>
          </cell>
          <cell r="L496" t="str">
            <v>Space Heating</v>
          </cell>
          <cell r="N496" t="str">
            <v/>
          </cell>
          <cell r="O496" t="str">
            <v>Per End Use Consumption</v>
          </cell>
          <cell r="P496">
            <v>0</v>
          </cell>
          <cell r="Q496">
            <v>2488</v>
          </cell>
          <cell r="R496">
            <v>2437.1141799999996</v>
          </cell>
          <cell r="S496">
            <v>50.885820000000322</v>
          </cell>
          <cell r="T496">
            <v>2.045250000000013E-2</v>
          </cell>
          <cell r="U496">
            <v>15</v>
          </cell>
          <cell r="V496">
            <v>88.007107500000558</v>
          </cell>
          <cell r="W496">
            <v>0</v>
          </cell>
          <cell r="X496">
            <v>5.7026427314075236E-2</v>
          </cell>
          <cell r="Y496">
            <v>0</v>
          </cell>
          <cell r="Z496">
            <v>1.1206742332947543E-3</v>
          </cell>
        </row>
        <row r="497">
          <cell r="A497" t="str">
            <v>NE673</v>
          </cell>
          <cell r="B497" t="str">
            <v>XXXXXXXX</v>
          </cell>
          <cell r="C497" t="str">
            <v>Yes</v>
          </cell>
          <cell r="D497" t="str">
            <v>Nonequipment</v>
          </cell>
          <cell r="E497" t="str">
            <v>Duct Insulation</v>
          </cell>
          <cell r="F497" t="str">
            <v>Standard Electric Heating and Central AC with Insulated Ductwork (R-8)</v>
          </cell>
          <cell r="G497" t="str">
            <v>Standard Electric Heating and Central AC with Uninsulated Ductwork (R-4)</v>
          </cell>
          <cell r="H497" t="str">
            <v>Residential</v>
          </cell>
          <cell r="I497" t="str">
            <v>Existing</v>
          </cell>
          <cell r="J497" t="str">
            <v>Manufactured Home</v>
          </cell>
          <cell r="K497" t="str">
            <v>FL Zone 2</v>
          </cell>
          <cell r="L497" t="str">
            <v>Space Heating</v>
          </cell>
          <cell r="N497" t="str">
            <v/>
          </cell>
          <cell r="O497" t="str">
            <v>Per End Use Consumption</v>
          </cell>
          <cell r="P497">
            <v>0</v>
          </cell>
          <cell r="Q497">
            <v>3980</v>
          </cell>
          <cell r="R497">
            <v>3898.5990499999994</v>
          </cell>
          <cell r="S497">
            <v>81.40095000000052</v>
          </cell>
          <cell r="T497">
            <v>2.045250000000013E-2</v>
          </cell>
          <cell r="U497">
            <v>15</v>
          </cell>
          <cell r="V497">
            <v>132.38903250000084</v>
          </cell>
          <cell r="W497">
            <v>0</v>
          </cell>
          <cell r="X497">
            <v>8.5784816175693474E-2</v>
          </cell>
          <cell r="Y497">
            <v>0</v>
          </cell>
          <cell r="Z497">
            <v>1.0538552212927849E-3</v>
          </cell>
        </row>
        <row r="498">
          <cell r="A498" t="str">
            <v>NN674</v>
          </cell>
          <cell r="B498" t="str">
            <v>XXXXXXXX</v>
          </cell>
          <cell r="C498" t="str">
            <v>Yes</v>
          </cell>
          <cell r="D498" t="str">
            <v>Nonequipment</v>
          </cell>
          <cell r="E498" t="str">
            <v>Duct Insulation</v>
          </cell>
          <cell r="F498" t="str">
            <v>Standard Electric Heating and Central AC with Insulated Ductwork (R-8)</v>
          </cell>
          <cell r="G498">
            <v>0</v>
          </cell>
          <cell r="H498" t="str">
            <v>Residential</v>
          </cell>
          <cell r="I498" t="str">
            <v>New</v>
          </cell>
          <cell r="J498" t="str">
            <v>Single Family</v>
          </cell>
          <cell r="K498" t="str">
            <v>FL Zone 2</v>
          </cell>
          <cell r="L498" t="str">
            <v>Space Heating</v>
          </cell>
          <cell r="N498" t="str">
            <v/>
          </cell>
          <cell r="O498" t="str">
            <v>Per End Use Consumption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15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</row>
        <row r="499">
          <cell r="A499" t="str">
            <v>NN675</v>
          </cell>
          <cell r="B499" t="str">
            <v>XXXXXXXX</v>
          </cell>
          <cell r="C499" t="str">
            <v>Yes</v>
          </cell>
          <cell r="D499" t="str">
            <v>Nonequipment</v>
          </cell>
          <cell r="E499" t="str">
            <v>Duct Insulation</v>
          </cell>
          <cell r="F499" t="str">
            <v>Standard Electric Heating and Central AC with Insulated Ductwork (R-8)</v>
          </cell>
          <cell r="G499">
            <v>0</v>
          </cell>
          <cell r="H499" t="str">
            <v>Residential</v>
          </cell>
          <cell r="I499" t="str">
            <v>New</v>
          </cell>
          <cell r="J499" t="str">
            <v>Multi-Family</v>
          </cell>
          <cell r="K499" t="str">
            <v>FL Zone 2</v>
          </cell>
          <cell r="L499" t="str">
            <v>Space Heating</v>
          </cell>
          <cell r="N499" t="str">
            <v/>
          </cell>
          <cell r="O499" t="str">
            <v>Per End Use Consumption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15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</row>
        <row r="500">
          <cell r="A500" t="str">
            <v>NN676</v>
          </cell>
          <cell r="B500" t="str">
            <v>XXXXXXXX</v>
          </cell>
          <cell r="C500" t="str">
            <v>Yes</v>
          </cell>
          <cell r="D500" t="str">
            <v>Nonequipment</v>
          </cell>
          <cell r="E500" t="str">
            <v>Duct Insulation</v>
          </cell>
          <cell r="F500" t="str">
            <v>Standard Electric Heating and Central AC with Insulated Ductwork (R-8)</v>
          </cell>
          <cell r="G500">
            <v>0</v>
          </cell>
          <cell r="H500" t="str">
            <v>Residential</v>
          </cell>
          <cell r="I500" t="str">
            <v>New</v>
          </cell>
          <cell r="J500" t="str">
            <v>Manufactured Home</v>
          </cell>
          <cell r="K500" t="str">
            <v>FL Zone 2</v>
          </cell>
          <cell r="L500" t="str">
            <v>Space Heating</v>
          </cell>
          <cell r="N500" t="str">
            <v/>
          </cell>
          <cell r="O500" t="str">
            <v>Per End Use Consumption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</row>
        <row r="501">
          <cell r="A501" t="str">
            <v>NE677</v>
          </cell>
          <cell r="B501" t="str">
            <v>XXXXXXXX</v>
          </cell>
          <cell r="C501" t="str">
            <v>Yes</v>
          </cell>
          <cell r="D501" t="str">
            <v>Nonequipment</v>
          </cell>
          <cell r="E501" t="str">
            <v>Duct Repair</v>
          </cell>
          <cell r="F501" t="str">
            <v>Standard Electric Heating and Central AC with Improved Duct Sealing</v>
          </cell>
          <cell r="G501" t="str">
            <v>Standard Electric Heating and Central AC, Standard Duct Sealing</v>
          </cell>
          <cell r="H501" t="str">
            <v>Residential</v>
          </cell>
          <cell r="I501" t="str">
            <v>Existing</v>
          </cell>
          <cell r="J501" t="str">
            <v>Single Family</v>
          </cell>
          <cell r="K501" t="str">
            <v>FL Zone 2</v>
          </cell>
          <cell r="L501" t="str">
            <v>Space Cooling</v>
          </cell>
          <cell r="N501" t="str">
            <v/>
          </cell>
          <cell r="O501" t="str">
            <v>Per End Use Consumption</v>
          </cell>
          <cell r="P501">
            <v>0.140833333</v>
          </cell>
          <cell r="Q501">
            <v>3747.04</v>
          </cell>
          <cell r="R501">
            <v>3297.3951999999999</v>
          </cell>
          <cell r="S501">
            <v>449.64479999999998</v>
          </cell>
          <cell r="T501">
            <v>0.12</v>
          </cell>
          <cell r="U501">
            <v>11</v>
          </cell>
          <cell r="V501">
            <v>794.06279999999992</v>
          </cell>
          <cell r="W501">
            <v>0.34843095774077887</v>
          </cell>
          <cell r="X501">
            <v>0</v>
          </cell>
          <cell r="Y501">
            <v>7.7490267371218104E-4</v>
          </cell>
          <cell r="Z501">
            <v>0</v>
          </cell>
        </row>
        <row r="502">
          <cell r="A502" t="str">
            <v>NE678</v>
          </cell>
          <cell r="B502" t="str">
            <v>XXXXXXXX</v>
          </cell>
          <cell r="C502" t="str">
            <v>Yes</v>
          </cell>
          <cell r="D502" t="str">
            <v>Nonequipment</v>
          </cell>
          <cell r="E502" t="str">
            <v>Duct Repair</v>
          </cell>
          <cell r="F502" t="str">
            <v>Standard Electric Heating and Central AC with Improved Duct Sealing</v>
          </cell>
          <cell r="G502" t="str">
            <v>Standard Electric Heating and Central AC, Standard Duct Sealing</v>
          </cell>
          <cell r="H502" t="str">
            <v>Residential</v>
          </cell>
          <cell r="I502" t="str">
            <v>Existing</v>
          </cell>
          <cell r="J502" t="str">
            <v>Multi-Family</v>
          </cell>
          <cell r="K502" t="str">
            <v>FL Zone 2</v>
          </cell>
          <cell r="L502" t="str">
            <v>Space Cooling</v>
          </cell>
          <cell r="N502" t="str">
            <v/>
          </cell>
          <cell r="O502" t="str">
            <v>Per End Use Consumption</v>
          </cell>
          <cell r="P502">
            <v>0.65</v>
          </cell>
          <cell r="Q502">
            <v>1815</v>
          </cell>
          <cell r="R502">
            <v>1597.2</v>
          </cell>
          <cell r="S502">
            <v>217.79999999999998</v>
          </cell>
          <cell r="T502">
            <v>0.12</v>
          </cell>
          <cell r="U502">
            <v>11</v>
          </cell>
          <cell r="V502">
            <v>516.36</v>
          </cell>
          <cell r="W502">
            <v>0.22657629766692081</v>
          </cell>
          <cell r="X502">
            <v>0</v>
          </cell>
          <cell r="Y502">
            <v>1.0402952142650175E-3</v>
          </cell>
          <cell r="Z502">
            <v>0</v>
          </cell>
        </row>
        <row r="503">
          <cell r="A503" t="str">
            <v>NE679</v>
          </cell>
          <cell r="B503" t="str">
            <v>XXXXXXXX</v>
          </cell>
          <cell r="C503" t="str">
            <v>Yes</v>
          </cell>
          <cell r="D503" t="str">
            <v>Nonequipment</v>
          </cell>
          <cell r="E503" t="str">
            <v>Duct Repair</v>
          </cell>
          <cell r="F503" t="str">
            <v>Standard Electric Heating and Central AC with Improved Duct Sealing</v>
          </cell>
          <cell r="G503" t="str">
            <v>Standard Electric Heating and Central AC, Standard Duct Sealing</v>
          </cell>
          <cell r="H503" t="str">
            <v>Residential</v>
          </cell>
          <cell r="I503" t="str">
            <v>Existing</v>
          </cell>
          <cell r="J503" t="str">
            <v>Manufactured Home</v>
          </cell>
          <cell r="K503" t="str">
            <v>FL Zone 2</v>
          </cell>
          <cell r="L503" t="str">
            <v>Space Cooling</v>
          </cell>
          <cell r="N503" t="str">
            <v/>
          </cell>
          <cell r="O503" t="str">
            <v>Per End Use Consumption</v>
          </cell>
          <cell r="P503">
            <v>0.65</v>
          </cell>
          <cell r="Q503">
            <v>2493</v>
          </cell>
          <cell r="R503">
            <v>2193.84</v>
          </cell>
          <cell r="S503">
            <v>299.15999999999997</v>
          </cell>
          <cell r="T503">
            <v>0.11999999999999998</v>
          </cell>
          <cell r="U503">
            <v>11</v>
          </cell>
          <cell r="V503">
            <v>776.76</v>
          </cell>
          <cell r="W503">
            <v>0.34083857187961381</v>
          </cell>
          <cell r="X503">
            <v>0</v>
          </cell>
          <cell r="Y503">
            <v>1.1393186651945911E-3</v>
          </cell>
          <cell r="Z503">
            <v>0</v>
          </cell>
        </row>
        <row r="504">
          <cell r="A504" t="str">
            <v>NN680</v>
          </cell>
          <cell r="B504" t="str">
            <v>XXXXXXXX</v>
          </cell>
          <cell r="C504" t="str">
            <v>Yes</v>
          </cell>
          <cell r="D504" t="str">
            <v>Nonequipment</v>
          </cell>
          <cell r="E504" t="str">
            <v>Duct Repair</v>
          </cell>
          <cell r="F504" t="str">
            <v>Standard Electric Heating and Central AC with Improved Duct Sealing</v>
          </cell>
          <cell r="G504" t="str">
            <v>N/A - Retrofit Only</v>
          </cell>
          <cell r="H504" t="str">
            <v>Residential</v>
          </cell>
          <cell r="I504" t="str">
            <v>New</v>
          </cell>
          <cell r="J504" t="str">
            <v>Single Family</v>
          </cell>
          <cell r="K504" t="str">
            <v>FL Zone 2</v>
          </cell>
          <cell r="L504" t="str">
            <v>Space Cooling</v>
          </cell>
          <cell r="N504" t="str">
            <v/>
          </cell>
          <cell r="O504" t="str">
            <v>Per End Use Consumption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11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</row>
        <row r="505">
          <cell r="A505" t="str">
            <v>NN681</v>
          </cell>
          <cell r="B505" t="str">
            <v>XXXXXXXX</v>
          </cell>
          <cell r="C505" t="str">
            <v>Yes</v>
          </cell>
          <cell r="D505" t="str">
            <v>Nonequipment</v>
          </cell>
          <cell r="E505" t="str">
            <v>Duct Repair</v>
          </cell>
          <cell r="F505" t="str">
            <v>Standard Electric Heating and Central AC with Improved Duct Sealing</v>
          </cell>
          <cell r="G505" t="str">
            <v>N/A - Retrofit Only</v>
          </cell>
          <cell r="H505" t="str">
            <v>Residential</v>
          </cell>
          <cell r="I505" t="str">
            <v>New</v>
          </cell>
          <cell r="J505" t="str">
            <v>Multi-Family</v>
          </cell>
          <cell r="K505" t="str">
            <v>FL Zone 2</v>
          </cell>
          <cell r="L505" t="str">
            <v>Space Cooling</v>
          </cell>
          <cell r="N505" t="str">
            <v/>
          </cell>
          <cell r="O505" t="str">
            <v>Per End Use Consumption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11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</row>
        <row r="506">
          <cell r="A506" t="str">
            <v>NN682</v>
          </cell>
          <cell r="B506" t="str">
            <v>XXXXXXXX</v>
          </cell>
          <cell r="C506" t="str">
            <v>Yes</v>
          </cell>
          <cell r="D506" t="str">
            <v>Nonequipment</v>
          </cell>
          <cell r="E506" t="str">
            <v>Duct Repair</v>
          </cell>
          <cell r="F506" t="str">
            <v>Standard Electric Heating and Central AC with Improved Duct Sealing</v>
          </cell>
          <cell r="G506" t="str">
            <v>N/A - Retrofit Only</v>
          </cell>
          <cell r="H506" t="str">
            <v>Residential</v>
          </cell>
          <cell r="I506" t="str">
            <v>New</v>
          </cell>
          <cell r="J506" t="str">
            <v>Manufactured Home</v>
          </cell>
          <cell r="K506" t="str">
            <v>FL Zone 2</v>
          </cell>
          <cell r="L506" t="str">
            <v>Space Cooling</v>
          </cell>
          <cell r="N506" t="str">
            <v/>
          </cell>
          <cell r="O506" t="str">
            <v>Per End Use Consumption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11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</row>
        <row r="507">
          <cell r="A507" t="str">
            <v>NE683</v>
          </cell>
          <cell r="B507" t="str">
            <v>XXXXXXXX</v>
          </cell>
          <cell r="C507" t="str">
            <v>Yes</v>
          </cell>
          <cell r="D507" t="str">
            <v>Nonequipment</v>
          </cell>
          <cell r="E507" t="str">
            <v>Duct Repair</v>
          </cell>
          <cell r="F507" t="str">
            <v>Standard Electric Heating and Central AC with Improved Duct Sealing</v>
          </cell>
          <cell r="G507" t="str">
            <v>Standard Electric Heating and Central AC, Standard Duct Sealing</v>
          </cell>
          <cell r="H507" t="str">
            <v>Residential</v>
          </cell>
          <cell r="I507" t="str">
            <v>Existing</v>
          </cell>
          <cell r="J507" t="str">
            <v>Single Family</v>
          </cell>
          <cell r="K507" t="str">
            <v>FL Zone 2</v>
          </cell>
          <cell r="L507" t="str">
            <v>Space Heating</v>
          </cell>
          <cell r="N507" t="str">
            <v/>
          </cell>
          <cell r="O507" t="str">
            <v>Per End Use Consumption</v>
          </cell>
          <cell r="P507">
            <v>0.140833333</v>
          </cell>
          <cell r="Q507">
            <v>2870.15</v>
          </cell>
          <cell r="R507">
            <v>2525.732</v>
          </cell>
          <cell r="S507">
            <v>344.41800000000001</v>
          </cell>
          <cell r="T507">
            <v>0.12</v>
          </cell>
          <cell r="U507">
            <v>11</v>
          </cell>
          <cell r="V507">
            <v>794.06279999999992</v>
          </cell>
          <cell r="W507">
            <v>0</v>
          </cell>
          <cell r="X507">
            <v>0.51453303981170806</v>
          </cell>
          <cell r="Y507">
            <v>0</v>
          </cell>
          <cell r="Z507">
            <v>1.4939202939791417E-3</v>
          </cell>
        </row>
        <row r="508">
          <cell r="A508" t="str">
            <v>NE684</v>
          </cell>
          <cell r="B508" t="str">
            <v>XXXXXXXX</v>
          </cell>
          <cell r="C508" t="str">
            <v>Yes</v>
          </cell>
          <cell r="D508" t="str">
            <v>Nonequipment</v>
          </cell>
          <cell r="E508" t="str">
            <v>Duct Repair</v>
          </cell>
          <cell r="F508" t="str">
            <v>Standard Electric Heating and Central AC with Improved Duct Sealing</v>
          </cell>
          <cell r="G508" t="str">
            <v>Standard Electric Heating and Central AC, Standard Duct Sealing</v>
          </cell>
          <cell r="H508" t="str">
            <v>Residential</v>
          </cell>
          <cell r="I508" t="str">
            <v>Existing</v>
          </cell>
          <cell r="J508" t="str">
            <v>Multi-Family</v>
          </cell>
          <cell r="K508" t="str">
            <v>FL Zone 2</v>
          </cell>
          <cell r="L508" t="str">
            <v>Space Heating</v>
          </cell>
          <cell r="N508" t="str">
            <v/>
          </cell>
          <cell r="O508" t="str">
            <v>Per End Use Consumption</v>
          </cell>
          <cell r="P508">
            <v>0.65</v>
          </cell>
          <cell r="Q508">
            <v>2488</v>
          </cell>
          <cell r="R508">
            <v>2189.44</v>
          </cell>
          <cell r="S508">
            <v>298.56</v>
          </cell>
          <cell r="T508">
            <v>0.12</v>
          </cell>
          <cell r="U508">
            <v>11</v>
          </cell>
          <cell r="V508">
            <v>516.36</v>
          </cell>
          <cell r="W508">
            <v>0</v>
          </cell>
          <cell r="X508">
            <v>0.33458849909248184</v>
          </cell>
          <cell r="Y508">
            <v>0</v>
          </cell>
          <cell r="Z508">
            <v>1.1206742332947543E-3</v>
          </cell>
        </row>
        <row r="509">
          <cell r="A509" t="str">
            <v>NE685</v>
          </cell>
          <cell r="B509" t="str">
            <v>XXXXXXXX</v>
          </cell>
          <cell r="C509" t="str">
            <v>Yes</v>
          </cell>
          <cell r="D509" t="str">
            <v>Nonequipment</v>
          </cell>
          <cell r="E509" t="str">
            <v>Duct Repair</v>
          </cell>
          <cell r="F509" t="str">
            <v>Standard Electric Heating and Central AC with Improved Duct Sealing</v>
          </cell>
          <cell r="G509" t="str">
            <v>Standard Electric Heating and Central AC, Standard Duct Sealing</v>
          </cell>
          <cell r="H509" t="str">
            <v>Residential</v>
          </cell>
          <cell r="I509" t="str">
            <v>Existing</v>
          </cell>
          <cell r="J509" t="str">
            <v>Manufactured Home</v>
          </cell>
          <cell r="K509" t="str">
            <v>FL Zone 2</v>
          </cell>
          <cell r="L509" t="str">
            <v>Space Heating</v>
          </cell>
          <cell r="N509" t="str">
            <v/>
          </cell>
          <cell r="O509" t="str">
            <v>Per End Use Consumption</v>
          </cell>
          <cell r="P509">
            <v>0.65</v>
          </cell>
          <cell r="Q509">
            <v>3980</v>
          </cell>
          <cell r="R509">
            <v>3502.4</v>
          </cell>
          <cell r="S509">
            <v>477.59999999999997</v>
          </cell>
          <cell r="T509">
            <v>0.12</v>
          </cell>
          <cell r="U509">
            <v>11</v>
          </cell>
          <cell r="V509">
            <v>776.76</v>
          </cell>
          <cell r="W509">
            <v>0</v>
          </cell>
          <cell r="X509">
            <v>0.50332125368943414</v>
          </cell>
          <cell r="Y509">
            <v>0</v>
          </cell>
          <cell r="Z509">
            <v>1.0538552212927851E-3</v>
          </cell>
        </row>
        <row r="510">
          <cell r="A510" t="str">
            <v>NN686</v>
          </cell>
          <cell r="B510" t="str">
            <v>XXXXXXXX</v>
          </cell>
          <cell r="C510" t="str">
            <v>Yes</v>
          </cell>
          <cell r="D510" t="str">
            <v>Nonequipment</v>
          </cell>
          <cell r="E510" t="str">
            <v>Duct Repair</v>
          </cell>
          <cell r="F510" t="str">
            <v>Standard Electric Heating and Central AC with Improved Duct Sealing</v>
          </cell>
          <cell r="G510" t="str">
            <v>N/A - Retrofit Only</v>
          </cell>
          <cell r="H510" t="str">
            <v>Residential</v>
          </cell>
          <cell r="I510" t="str">
            <v>New</v>
          </cell>
          <cell r="J510" t="str">
            <v>Single Family</v>
          </cell>
          <cell r="K510" t="str">
            <v>FL Zone 2</v>
          </cell>
          <cell r="L510" t="str">
            <v>Space Heating</v>
          </cell>
          <cell r="N510" t="str">
            <v/>
          </cell>
          <cell r="O510" t="str">
            <v>Per End Use Consumption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11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</row>
        <row r="511">
          <cell r="A511" t="str">
            <v>NN687</v>
          </cell>
          <cell r="B511" t="str">
            <v>XXXXXXXX</v>
          </cell>
          <cell r="C511" t="str">
            <v>Yes</v>
          </cell>
          <cell r="D511" t="str">
            <v>Nonequipment</v>
          </cell>
          <cell r="E511" t="str">
            <v>Duct Repair</v>
          </cell>
          <cell r="F511" t="str">
            <v>Standard Electric Heating and Central AC with Improved Duct Sealing</v>
          </cell>
          <cell r="G511" t="str">
            <v>N/A - Retrofit Only</v>
          </cell>
          <cell r="H511" t="str">
            <v>Residential</v>
          </cell>
          <cell r="I511" t="str">
            <v>New</v>
          </cell>
          <cell r="J511" t="str">
            <v>Multi-Family</v>
          </cell>
          <cell r="K511" t="str">
            <v>FL Zone 2</v>
          </cell>
          <cell r="L511" t="str">
            <v>Space Heating</v>
          </cell>
          <cell r="N511" t="str">
            <v/>
          </cell>
          <cell r="O511" t="str">
            <v>Per End Use Consumption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11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</row>
        <row r="512">
          <cell r="A512" t="str">
            <v>NN688</v>
          </cell>
          <cell r="B512" t="str">
            <v>XXXXXXXX</v>
          </cell>
          <cell r="C512" t="str">
            <v>Yes</v>
          </cell>
          <cell r="D512" t="str">
            <v>Nonequipment</v>
          </cell>
          <cell r="E512" t="str">
            <v>Duct Repair</v>
          </cell>
          <cell r="F512" t="str">
            <v>Standard Electric Heating and Central AC with Improved Duct Sealing</v>
          </cell>
          <cell r="G512" t="str">
            <v>N/A - Retrofit Only</v>
          </cell>
          <cell r="H512" t="str">
            <v>Residential</v>
          </cell>
          <cell r="I512" t="str">
            <v>New</v>
          </cell>
          <cell r="J512" t="str">
            <v>Manufactured Home</v>
          </cell>
          <cell r="K512" t="str">
            <v>FL Zone 2</v>
          </cell>
          <cell r="L512" t="str">
            <v>Space Heating</v>
          </cell>
          <cell r="N512" t="str">
            <v/>
          </cell>
          <cell r="O512" t="str">
            <v>Per End Use Consumption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11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</row>
        <row r="513">
          <cell r="A513" t="str">
            <v>NE689</v>
          </cell>
          <cell r="B513" t="str">
            <v>XXXXXXXX</v>
          </cell>
          <cell r="C513" t="str">
            <v>Yes</v>
          </cell>
          <cell r="D513" t="str">
            <v>Nonequipment</v>
          </cell>
          <cell r="E513" t="str">
            <v>Energy Star Certified Roof Products</v>
          </cell>
          <cell r="F513" t="str">
            <v>Energy Star Certified Roof Products</v>
          </cell>
          <cell r="G513" t="str">
            <v>Standard Black Roof</v>
          </cell>
          <cell r="H513" t="str">
            <v>Residential</v>
          </cell>
          <cell r="I513" t="str">
            <v>Existing</v>
          </cell>
          <cell r="J513" t="str">
            <v>Single Family</v>
          </cell>
          <cell r="K513" t="str">
            <v>FL Zone 2</v>
          </cell>
          <cell r="L513" t="str">
            <v>Space Cooling</v>
          </cell>
          <cell r="N513" t="str">
            <v/>
          </cell>
          <cell r="O513" t="str">
            <v>Per sqft</v>
          </cell>
          <cell r="P513">
            <v>0.32400000000000001</v>
          </cell>
          <cell r="Q513">
            <v>3747.04</v>
          </cell>
          <cell r="R513">
            <v>3278.66</v>
          </cell>
          <cell r="S513">
            <v>468.38</v>
          </cell>
          <cell r="T513">
            <v>0.125</v>
          </cell>
          <cell r="U513">
            <v>20</v>
          </cell>
          <cell r="V513">
            <v>827.14875000000006</v>
          </cell>
          <cell r="W513">
            <v>0.36294891431331139</v>
          </cell>
          <cell r="X513">
            <v>0</v>
          </cell>
          <cell r="Y513">
            <v>7.7490267371218115E-4</v>
          </cell>
          <cell r="Z513">
            <v>0</v>
          </cell>
        </row>
        <row r="514">
          <cell r="A514" t="str">
            <v>NE690</v>
          </cell>
          <cell r="B514" t="str">
            <v>XXXXXXXX</v>
          </cell>
          <cell r="C514" t="str">
            <v>Yes</v>
          </cell>
          <cell r="D514" t="str">
            <v>Nonequipment</v>
          </cell>
          <cell r="E514" t="str">
            <v>Energy Star Certified Roof Products</v>
          </cell>
          <cell r="F514" t="str">
            <v>Energy Star Certified Roof Products</v>
          </cell>
          <cell r="G514" t="str">
            <v>Standard Black Roof</v>
          </cell>
          <cell r="H514" t="str">
            <v>Residential</v>
          </cell>
          <cell r="I514" t="str">
            <v>Existing</v>
          </cell>
          <cell r="J514" t="str">
            <v>Multi-Family</v>
          </cell>
          <cell r="K514" t="str">
            <v>FL Zone 2</v>
          </cell>
          <cell r="L514" t="str">
            <v>Space Cooling</v>
          </cell>
          <cell r="N514" t="str">
            <v/>
          </cell>
          <cell r="O514" t="str">
            <v>Per sqft</v>
          </cell>
          <cell r="P514">
            <v>0.54</v>
          </cell>
          <cell r="Q514">
            <v>1815</v>
          </cell>
          <cell r="R514">
            <v>1588.125</v>
          </cell>
          <cell r="S514">
            <v>226.875</v>
          </cell>
          <cell r="T514">
            <v>0.125</v>
          </cell>
          <cell r="U514">
            <v>20</v>
          </cell>
          <cell r="V514">
            <v>537.875</v>
          </cell>
          <cell r="W514">
            <v>0.23601697673637584</v>
          </cell>
          <cell r="X514">
            <v>0</v>
          </cell>
          <cell r="Y514">
            <v>1.0402952142650175E-3</v>
          </cell>
          <cell r="Z514">
            <v>0</v>
          </cell>
        </row>
        <row r="515">
          <cell r="A515" t="str">
            <v>NE691</v>
          </cell>
          <cell r="B515" t="str">
            <v>XXXXXXXX</v>
          </cell>
          <cell r="C515" t="str">
            <v>Yes</v>
          </cell>
          <cell r="D515" t="str">
            <v>Nonequipment</v>
          </cell>
          <cell r="E515" t="str">
            <v>Energy Star Certified Roof Products</v>
          </cell>
          <cell r="F515" t="str">
            <v>Energy Star Certified Roof Products</v>
          </cell>
          <cell r="G515" t="str">
            <v>Standard Black Roof</v>
          </cell>
          <cell r="H515" t="str">
            <v>Residential</v>
          </cell>
          <cell r="I515" t="str">
            <v>Existing</v>
          </cell>
          <cell r="J515" t="str">
            <v>Manufactured Home</v>
          </cell>
          <cell r="K515" t="str">
            <v>FL Zone 2</v>
          </cell>
          <cell r="L515" t="str">
            <v>Space Cooling</v>
          </cell>
          <cell r="N515" t="str">
            <v/>
          </cell>
          <cell r="O515" t="str">
            <v>Per sqft</v>
          </cell>
          <cell r="P515">
            <v>0.54</v>
          </cell>
          <cell r="Q515">
            <v>2493</v>
          </cell>
          <cell r="R515">
            <v>2181.375</v>
          </cell>
          <cell r="S515">
            <v>311.625</v>
          </cell>
          <cell r="T515">
            <v>0.125</v>
          </cell>
          <cell r="U515">
            <v>20</v>
          </cell>
          <cell r="V515">
            <v>809.125</v>
          </cell>
          <cell r="W515">
            <v>0.35504017904126439</v>
          </cell>
          <cell r="X515">
            <v>0</v>
          </cell>
          <cell r="Y515">
            <v>1.1393186651945909E-3</v>
          </cell>
          <cell r="Z515">
            <v>0</v>
          </cell>
        </row>
        <row r="516">
          <cell r="A516" t="str">
            <v>NN692</v>
          </cell>
          <cell r="B516" t="str">
            <v>XXXXXXXX</v>
          </cell>
          <cell r="C516" t="str">
            <v>Yes</v>
          </cell>
          <cell r="D516" t="str">
            <v>Nonequipment</v>
          </cell>
          <cell r="E516" t="str">
            <v>Energy Star Certified Roof Products</v>
          </cell>
          <cell r="F516" t="str">
            <v>Energy Star Certified Roof Products</v>
          </cell>
          <cell r="G516" t="str">
            <v>Standard Black Roof</v>
          </cell>
          <cell r="H516" t="str">
            <v>Residential</v>
          </cell>
          <cell r="I516" t="str">
            <v>New</v>
          </cell>
          <cell r="J516" t="str">
            <v>Single Family</v>
          </cell>
          <cell r="K516" t="str">
            <v>FL Zone 2</v>
          </cell>
          <cell r="L516" t="str">
            <v>Space Cooling</v>
          </cell>
          <cell r="N516" t="str">
            <v/>
          </cell>
          <cell r="O516" t="str">
            <v>Per sqft</v>
          </cell>
          <cell r="P516">
            <v>0.32400000000000001</v>
          </cell>
          <cell r="Q516">
            <v>3747.04</v>
          </cell>
          <cell r="R516">
            <v>3278.66</v>
          </cell>
          <cell r="S516">
            <v>468.38</v>
          </cell>
          <cell r="T516">
            <v>0.125</v>
          </cell>
          <cell r="U516">
            <v>20</v>
          </cell>
          <cell r="V516">
            <v>827.14875000000006</v>
          </cell>
          <cell r="W516">
            <v>0.36294891431331139</v>
          </cell>
          <cell r="X516">
            <v>0</v>
          </cell>
          <cell r="Y516">
            <v>7.7490267371218115E-4</v>
          </cell>
          <cell r="Z516">
            <v>0</v>
          </cell>
        </row>
        <row r="517">
          <cell r="A517" t="str">
            <v>NN693</v>
          </cell>
          <cell r="B517" t="str">
            <v>XXXXXXXX</v>
          </cell>
          <cell r="C517" t="str">
            <v>Yes</v>
          </cell>
          <cell r="D517" t="str">
            <v>Nonequipment</v>
          </cell>
          <cell r="E517" t="str">
            <v>Energy Star Certified Roof Products</v>
          </cell>
          <cell r="F517" t="str">
            <v>Energy Star Certified Roof Products</v>
          </cell>
          <cell r="G517" t="str">
            <v>Standard Black Roof</v>
          </cell>
          <cell r="H517" t="str">
            <v>Residential</v>
          </cell>
          <cell r="I517" t="str">
            <v>New</v>
          </cell>
          <cell r="J517" t="str">
            <v>Multi-Family</v>
          </cell>
          <cell r="K517" t="str">
            <v>FL Zone 2</v>
          </cell>
          <cell r="L517" t="str">
            <v>Space Cooling</v>
          </cell>
          <cell r="N517" t="str">
            <v/>
          </cell>
          <cell r="O517" t="str">
            <v>Per sqft</v>
          </cell>
          <cell r="P517">
            <v>0.54</v>
          </cell>
          <cell r="Q517">
            <v>1815</v>
          </cell>
          <cell r="R517">
            <v>1588.125</v>
          </cell>
          <cell r="S517">
            <v>226.875</v>
          </cell>
          <cell r="T517">
            <v>0.125</v>
          </cell>
          <cell r="U517">
            <v>20</v>
          </cell>
          <cell r="V517">
            <v>537.875</v>
          </cell>
          <cell r="W517">
            <v>0.23601697673637584</v>
          </cell>
          <cell r="X517">
            <v>0</v>
          </cell>
          <cell r="Y517">
            <v>1.0402952142650175E-3</v>
          </cell>
          <cell r="Z517">
            <v>0</v>
          </cell>
        </row>
        <row r="518">
          <cell r="A518" t="str">
            <v>NN694</v>
          </cell>
          <cell r="B518" t="str">
            <v>XXXXXXXX</v>
          </cell>
          <cell r="C518" t="str">
            <v>Yes</v>
          </cell>
          <cell r="D518" t="str">
            <v>Nonequipment</v>
          </cell>
          <cell r="E518" t="str">
            <v>Energy Star Certified Roof Products</v>
          </cell>
          <cell r="F518" t="str">
            <v>Energy Star Certified Roof Products</v>
          </cell>
          <cell r="G518" t="str">
            <v>Standard Black Roof</v>
          </cell>
          <cell r="H518" t="str">
            <v>Residential</v>
          </cell>
          <cell r="I518" t="str">
            <v>New</v>
          </cell>
          <cell r="J518" t="str">
            <v>Manufactured Home</v>
          </cell>
          <cell r="K518" t="str">
            <v>FL Zone 2</v>
          </cell>
          <cell r="L518" t="str">
            <v>Space Cooling</v>
          </cell>
          <cell r="N518" t="str">
            <v/>
          </cell>
          <cell r="O518" t="str">
            <v>Per sqft</v>
          </cell>
          <cell r="P518">
            <v>0.54</v>
          </cell>
          <cell r="Q518">
            <v>2493</v>
          </cell>
          <cell r="R518">
            <v>2181.375</v>
          </cell>
          <cell r="S518">
            <v>311.625</v>
          </cell>
          <cell r="T518">
            <v>0.125</v>
          </cell>
          <cell r="U518">
            <v>20</v>
          </cell>
          <cell r="V518">
            <v>809.125</v>
          </cell>
          <cell r="W518">
            <v>0.35504017904126439</v>
          </cell>
          <cell r="X518">
            <v>0</v>
          </cell>
          <cell r="Y518">
            <v>1.1393186651945909E-3</v>
          </cell>
          <cell r="Z518">
            <v>0</v>
          </cell>
        </row>
        <row r="519">
          <cell r="A519" t="str">
            <v>NE695</v>
          </cell>
          <cell r="B519" t="str">
            <v>XXXXXXXX</v>
          </cell>
          <cell r="C519" t="str">
            <v>Yes</v>
          </cell>
          <cell r="D519" t="str">
            <v>Nonequipment</v>
          </cell>
          <cell r="E519" t="str">
            <v>Energy Star Certified Roof Products</v>
          </cell>
          <cell r="F519" t="str">
            <v>Energy Star Certified Roof Products</v>
          </cell>
          <cell r="G519" t="str">
            <v>Standard Black Roof</v>
          </cell>
          <cell r="H519" t="str">
            <v>Residential</v>
          </cell>
          <cell r="I519" t="str">
            <v>Existing</v>
          </cell>
          <cell r="J519" t="str">
            <v>Single Family</v>
          </cell>
          <cell r="K519" t="str">
            <v>FL Zone 2</v>
          </cell>
          <cell r="L519" t="str">
            <v>Space Heating</v>
          </cell>
          <cell r="N519" t="str">
            <v/>
          </cell>
          <cell r="O519" t="str">
            <v>Per sqft</v>
          </cell>
          <cell r="P519">
            <v>0.32400000000000001</v>
          </cell>
          <cell r="Q519">
            <v>2870.15</v>
          </cell>
          <cell r="R519">
            <v>2511.3812499999999</v>
          </cell>
          <cell r="S519">
            <v>358.76875000000001</v>
          </cell>
          <cell r="T519">
            <v>0.125</v>
          </cell>
          <cell r="U519">
            <v>20</v>
          </cell>
          <cell r="V519">
            <v>827.14875000000006</v>
          </cell>
          <cell r="W519">
            <v>0</v>
          </cell>
          <cell r="X519">
            <v>0.53597191647052933</v>
          </cell>
          <cell r="Y519">
            <v>0</v>
          </cell>
          <cell r="Z519">
            <v>1.493920293979142E-3</v>
          </cell>
        </row>
        <row r="520">
          <cell r="A520" t="str">
            <v>NE696</v>
          </cell>
          <cell r="B520" t="str">
            <v>XXXXXXXX</v>
          </cell>
          <cell r="C520" t="str">
            <v>Yes</v>
          </cell>
          <cell r="D520" t="str">
            <v>Nonequipment</v>
          </cell>
          <cell r="E520" t="str">
            <v>Energy Star Certified Roof Products</v>
          </cell>
          <cell r="F520" t="str">
            <v>Energy Star Certified Roof Products</v>
          </cell>
          <cell r="G520" t="str">
            <v>Standard Black Roof</v>
          </cell>
          <cell r="H520" t="str">
            <v>Residential</v>
          </cell>
          <cell r="I520" t="str">
            <v>Existing</v>
          </cell>
          <cell r="J520" t="str">
            <v>Multi-Family</v>
          </cell>
          <cell r="K520" t="str">
            <v>FL Zone 2</v>
          </cell>
          <cell r="L520" t="str">
            <v>Space Heating</v>
          </cell>
          <cell r="N520" t="str">
            <v/>
          </cell>
          <cell r="O520" t="str">
            <v>Per sqft</v>
          </cell>
          <cell r="P520">
            <v>0.54</v>
          </cell>
          <cell r="Q520">
            <v>2488</v>
          </cell>
          <cell r="R520">
            <v>2177</v>
          </cell>
          <cell r="S520">
            <v>311</v>
          </cell>
          <cell r="T520">
            <v>0.125</v>
          </cell>
          <cell r="U520">
            <v>20</v>
          </cell>
          <cell r="V520">
            <v>537.875</v>
          </cell>
          <cell r="W520">
            <v>0</v>
          </cell>
          <cell r="X520">
            <v>0.34852968655466859</v>
          </cell>
          <cell r="Y520">
            <v>0</v>
          </cell>
          <cell r="Z520">
            <v>1.1206742332947543E-3</v>
          </cell>
        </row>
        <row r="521">
          <cell r="A521" t="str">
            <v>NE697</v>
          </cell>
          <cell r="B521" t="str">
            <v>XXXXXXXX</v>
          </cell>
          <cell r="C521" t="str">
            <v>Yes</v>
          </cell>
          <cell r="D521" t="str">
            <v>Nonequipment</v>
          </cell>
          <cell r="E521" t="str">
            <v>Energy Star Certified Roof Products</v>
          </cell>
          <cell r="F521" t="str">
            <v>Energy Star Certified Roof Products</v>
          </cell>
          <cell r="G521" t="str">
            <v>Standard Black Roof</v>
          </cell>
          <cell r="H521" t="str">
            <v>Residential</v>
          </cell>
          <cell r="I521" t="str">
            <v>Existing</v>
          </cell>
          <cell r="J521" t="str">
            <v>Manufactured Home</v>
          </cell>
          <cell r="K521" t="str">
            <v>FL Zone 2</v>
          </cell>
          <cell r="L521" t="str">
            <v>Space Heating</v>
          </cell>
          <cell r="N521" t="str">
            <v/>
          </cell>
          <cell r="O521" t="str">
            <v>Per sqft</v>
          </cell>
          <cell r="P521">
            <v>0.54</v>
          </cell>
          <cell r="Q521">
            <v>3980</v>
          </cell>
          <cell r="R521">
            <v>3482.5</v>
          </cell>
          <cell r="S521">
            <v>497.5</v>
          </cell>
          <cell r="T521">
            <v>0.125</v>
          </cell>
          <cell r="U521">
            <v>20</v>
          </cell>
          <cell r="V521">
            <v>809.125</v>
          </cell>
          <cell r="W521">
            <v>0</v>
          </cell>
          <cell r="X521">
            <v>0.52429297259316054</v>
          </cell>
          <cell r="Y521">
            <v>0</v>
          </cell>
          <cell r="Z521">
            <v>1.0538552212927851E-3</v>
          </cell>
        </row>
        <row r="522">
          <cell r="A522" t="str">
            <v>NN698</v>
          </cell>
          <cell r="B522" t="str">
            <v>XXXXXXXX</v>
          </cell>
          <cell r="C522" t="str">
            <v>Yes</v>
          </cell>
          <cell r="D522" t="str">
            <v>Nonequipment</v>
          </cell>
          <cell r="E522" t="str">
            <v>Energy Star Certified Roof Products</v>
          </cell>
          <cell r="F522" t="str">
            <v>Energy Star Certified Roof Products</v>
          </cell>
          <cell r="G522" t="str">
            <v>Standard Black Roof</v>
          </cell>
          <cell r="H522" t="str">
            <v>Residential</v>
          </cell>
          <cell r="I522" t="str">
            <v>New</v>
          </cell>
          <cell r="J522" t="str">
            <v>Single Family</v>
          </cell>
          <cell r="K522" t="str">
            <v>FL Zone 2</v>
          </cell>
          <cell r="L522" t="str">
            <v>Space Heating</v>
          </cell>
          <cell r="N522" t="str">
            <v/>
          </cell>
          <cell r="O522" t="str">
            <v>Per sqft</v>
          </cell>
          <cell r="P522">
            <v>0.32400000000000001</v>
          </cell>
          <cell r="Q522">
            <v>2870.15</v>
          </cell>
          <cell r="R522">
            <v>2511.3812499999999</v>
          </cell>
          <cell r="S522">
            <v>358.76875000000001</v>
          </cell>
          <cell r="T522">
            <v>0.125</v>
          </cell>
          <cell r="U522">
            <v>20</v>
          </cell>
          <cell r="V522">
            <v>827.14875000000006</v>
          </cell>
          <cell r="W522">
            <v>0</v>
          </cell>
          <cell r="X522">
            <v>0.53597191647052933</v>
          </cell>
          <cell r="Y522">
            <v>0</v>
          </cell>
          <cell r="Z522">
            <v>1.493920293979142E-3</v>
          </cell>
        </row>
        <row r="523">
          <cell r="A523" t="str">
            <v>NN699</v>
          </cell>
          <cell r="B523" t="str">
            <v>XXXXXXXX</v>
          </cell>
          <cell r="C523" t="str">
            <v>Yes</v>
          </cell>
          <cell r="D523" t="str">
            <v>Nonequipment</v>
          </cell>
          <cell r="E523" t="str">
            <v>Energy Star Certified Roof Products</v>
          </cell>
          <cell r="F523" t="str">
            <v>Energy Star Certified Roof Products</v>
          </cell>
          <cell r="G523" t="str">
            <v>Standard Black Roof</v>
          </cell>
          <cell r="H523" t="str">
            <v>Residential</v>
          </cell>
          <cell r="I523" t="str">
            <v>New</v>
          </cell>
          <cell r="J523" t="str">
            <v>Multi-Family</v>
          </cell>
          <cell r="K523" t="str">
            <v>FL Zone 2</v>
          </cell>
          <cell r="L523" t="str">
            <v>Space Heating</v>
          </cell>
          <cell r="N523" t="str">
            <v/>
          </cell>
          <cell r="O523" t="str">
            <v>Per sqft</v>
          </cell>
          <cell r="P523">
            <v>0.54</v>
          </cell>
          <cell r="Q523">
            <v>2488</v>
          </cell>
          <cell r="R523">
            <v>2177</v>
          </cell>
          <cell r="S523">
            <v>311</v>
          </cell>
          <cell r="T523">
            <v>0.125</v>
          </cell>
          <cell r="U523">
            <v>20</v>
          </cell>
          <cell r="V523">
            <v>537.875</v>
          </cell>
          <cell r="W523">
            <v>0</v>
          </cell>
          <cell r="X523">
            <v>0.34852968655466859</v>
          </cell>
          <cell r="Y523">
            <v>0</v>
          </cell>
          <cell r="Z523">
            <v>1.1206742332947543E-3</v>
          </cell>
        </row>
        <row r="524">
          <cell r="A524" t="str">
            <v>NN700</v>
          </cell>
          <cell r="B524" t="str">
            <v>XXXXXXXX</v>
          </cell>
          <cell r="C524" t="str">
            <v>Yes</v>
          </cell>
          <cell r="D524" t="str">
            <v>Nonequipment</v>
          </cell>
          <cell r="E524" t="str">
            <v>Energy Star Certified Roof Products</v>
          </cell>
          <cell r="F524" t="str">
            <v>Energy Star Certified Roof Products</v>
          </cell>
          <cell r="G524" t="str">
            <v>Standard Black Roof</v>
          </cell>
          <cell r="H524" t="str">
            <v>Residential</v>
          </cell>
          <cell r="I524" t="str">
            <v>New</v>
          </cell>
          <cell r="J524" t="str">
            <v>Manufactured Home</v>
          </cell>
          <cell r="K524" t="str">
            <v>FL Zone 2</v>
          </cell>
          <cell r="L524" t="str">
            <v>Space Heating</v>
          </cell>
          <cell r="N524" t="str">
            <v/>
          </cell>
          <cell r="O524" t="str">
            <v>Per sqft</v>
          </cell>
          <cell r="P524">
            <v>0.54</v>
          </cell>
          <cell r="Q524">
            <v>3980</v>
          </cell>
          <cell r="R524">
            <v>3482.5</v>
          </cell>
          <cell r="S524">
            <v>497.5</v>
          </cell>
          <cell r="T524">
            <v>0.125</v>
          </cell>
          <cell r="U524">
            <v>20</v>
          </cell>
          <cell r="V524">
            <v>809.125</v>
          </cell>
          <cell r="W524">
            <v>0</v>
          </cell>
          <cell r="X524">
            <v>0.52429297259316054</v>
          </cell>
          <cell r="Y524">
            <v>0</v>
          </cell>
          <cell r="Z524">
            <v>1.0538552212927851E-3</v>
          </cell>
        </row>
        <row r="525">
          <cell r="A525" t="str">
            <v>NE701</v>
          </cell>
          <cell r="B525" t="str">
            <v>XXXXXXXX</v>
          </cell>
          <cell r="C525" t="str">
            <v>Yes</v>
          </cell>
          <cell r="D525" t="str">
            <v>Nonequipment</v>
          </cell>
          <cell r="E525" t="str">
            <v>Energy Star Door</v>
          </cell>
          <cell r="F525" t="str">
            <v>21ft2 of Opaque Door meeting Energy Star Version 6.0 Requirements (U-Value: 0.17)</v>
          </cell>
          <cell r="G525" t="str">
            <v>21ft2 of Opaque Door meeting Energy Star Version 5.0 Requirements (U-Value: 1.1)</v>
          </cell>
          <cell r="H525" t="str">
            <v>Residential</v>
          </cell>
          <cell r="I525" t="str">
            <v>Existing</v>
          </cell>
          <cell r="J525" t="str">
            <v>Single Family</v>
          </cell>
          <cell r="K525" t="str">
            <v>FL Zone 2</v>
          </cell>
          <cell r="L525" t="str">
            <v>Space Cooling</v>
          </cell>
          <cell r="N525" t="str">
            <v/>
          </cell>
          <cell r="O525" t="str">
            <v>Per 21 S.F.</v>
          </cell>
          <cell r="P525">
            <v>0.14249999999999996</v>
          </cell>
          <cell r="Q525">
            <v>3747.04</v>
          </cell>
          <cell r="R525">
            <v>3654.4335473846154</v>
          </cell>
          <cell r="S525">
            <v>92.606452615384626</v>
          </cell>
          <cell r="T525">
            <v>2.471456205842068E-2</v>
          </cell>
          <cell r="U525">
            <v>20</v>
          </cell>
          <cell r="V525">
            <v>139.75507797663462</v>
          </cell>
          <cell r="W525">
            <v>6.1323859609763907E-2</v>
          </cell>
          <cell r="X525">
            <v>0</v>
          </cell>
          <cell r="Y525">
            <v>6.6219856044433159E-4</v>
          </cell>
          <cell r="Z525">
            <v>0</v>
          </cell>
        </row>
        <row r="526">
          <cell r="A526" t="str">
            <v>NE702</v>
          </cell>
          <cell r="B526" t="str">
            <v>XXXXXXXX</v>
          </cell>
          <cell r="C526" t="str">
            <v>Yes</v>
          </cell>
          <cell r="D526" t="str">
            <v>Nonequipment</v>
          </cell>
          <cell r="E526" t="str">
            <v>Energy Star Door</v>
          </cell>
          <cell r="F526" t="str">
            <v>21ft2 of Opaque Door meeting Energy Star Version 6.0 Requirements (U-Value: 0.17)</v>
          </cell>
          <cell r="G526" t="str">
            <v>21ft2 of Opaque Door meeting Energy Star Version 5.0 Requirements (U-Value: 1.1)</v>
          </cell>
          <cell r="H526" t="str">
            <v>Residential</v>
          </cell>
          <cell r="I526" t="str">
            <v>Existing</v>
          </cell>
          <cell r="J526" t="str">
            <v>Multi-Family</v>
          </cell>
          <cell r="K526" t="str">
            <v>FL Zone 2</v>
          </cell>
          <cell r="L526" t="str">
            <v>Space Cooling</v>
          </cell>
          <cell r="N526" t="str">
            <v/>
          </cell>
          <cell r="O526" t="str">
            <v>Per 21 S.F.</v>
          </cell>
          <cell r="P526">
            <v>0.14249999999999996</v>
          </cell>
          <cell r="Q526">
            <v>1815</v>
          </cell>
          <cell r="R526">
            <v>1722.3935473846154</v>
          </cell>
          <cell r="S526">
            <v>92.606452615384626</v>
          </cell>
          <cell r="T526">
            <v>5.1022838906548004E-2</v>
          </cell>
          <cell r="U526">
            <v>20</v>
          </cell>
          <cell r="V526">
            <v>139.75507797663462</v>
          </cell>
          <cell r="W526">
            <v>6.1323859609763907E-2</v>
          </cell>
          <cell r="X526">
            <v>0</v>
          </cell>
          <cell r="Y526">
            <v>6.6219856044433159E-4</v>
          </cell>
          <cell r="Z526">
            <v>0</v>
          </cell>
        </row>
        <row r="527">
          <cell r="A527" t="str">
            <v>NE703</v>
          </cell>
          <cell r="B527" t="str">
            <v>XXXXXXXX</v>
          </cell>
          <cell r="C527" t="str">
            <v>Yes</v>
          </cell>
          <cell r="D527" t="str">
            <v>Nonequipment</v>
          </cell>
          <cell r="E527" t="str">
            <v>Energy Star Door</v>
          </cell>
          <cell r="F527" t="str">
            <v>21ft2 of Opaque Door meeting Energy Star Version 6.0 Requirements (U-Value: 0.17)</v>
          </cell>
          <cell r="G527" t="str">
            <v>21ft2 of Opaque Door meeting Energy Star Version 5.0 Requirements (U-Value: 1.1)</v>
          </cell>
          <cell r="H527" t="str">
            <v>Residential</v>
          </cell>
          <cell r="I527" t="str">
            <v>Existing</v>
          </cell>
          <cell r="J527" t="str">
            <v>Manufactured Home</v>
          </cell>
          <cell r="K527" t="str">
            <v>FL Zone 2</v>
          </cell>
          <cell r="L527" t="str">
            <v>Space Cooling</v>
          </cell>
          <cell r="N527" t="str">
            <v/>
          </cell>
          <cell r="O527" t="str">
            <v>Per 21 S.F.</v>
          </cell>
          <cell r="P527">
            <v>0.14249999999999996</v>
          </cell>
          <cell r="Q527">
            <v>2493</v>
          </cell>
          <cell r="R527">
            <v>2400.3935473846154</v>
          </cell>
          <cell r="S527">
            <v>92.606452615384626</v>
          </cell>
          <cell r="T527">
            <v>3.7146591502360458E-2</v>
          </cell>
          <cell r="U527">
            <v>20</v>
          </cell>
          <cell r="V527">
            <v>139.75507797663462</v>
          </cell>
          <cell r="W527">
            <v>6.1323859609763907E-2</v>
          </cell>
          <cell r="X527">
            <v>0</v>
          </cell>
          <cell r="Y527">
            <v>6.6219856044433159E-4</v>
          </cell>
          <cell r="Z527">
            <v>0</v>
          </cell>
        </row>
        <row r="528">
          <cell r="A528" t="str">
            <v>NN704</v>
          </cell>
          <cell r="B528" t="str">
            <v>XXXXXXXX</v>
          </cell>
          <cell r="C528" t="str">
            <v>Yes</v>
          </cell>
          <cell r="D528" t="str">
            <v>Nonequipment</v>
          </cell>
          <cell r="E528" t="str">
            <v>Energy Star Door</v>
          </cell>
          <cell r="F528" t="str">
            <v>21ft2 of Opaque Door meeting Energy Star Version 6.0 Requirements (U-Value: 0.17)</v>
          </cell>
          <cell r="G528" t="str">
            <v>21ft2 of Code-Compliant Opaque Door (R-Value per IECC)</v>
          </cell>
          <cell r="H528" t="str">
            <v>Residential</v>
          </cell>
          <cell r="I528" t="str">
            <v>New</v>
          </cell>
          <cell r="J528" t="str">
            <v>Single Family</v>
          </cell>
          <cell r="K528" t="str">
            <v>FL Zone 2</v>
          </cell>
          <cell r="L528" t="str">
            <v>Space Cooling</v>
          </cell>
          <cell r="N528" t="str">
            <v/>
          </cell>
          <cell r="O528" t="str">
            <v>Per 21 S.F.</v>
          </cell>
          <cell r="P528">
            <v>0.14249999999999996</v>
          </cell>
          <cell r="Q528">
            <v>3747.04</v>
          </cell>
          <cell r="R528">
            <v>3681.3192916923076</v>
          </cell>
          <cell r="S528">
            <v>65.720708307692291</v>
          </cell>
          <cell r="T528">
            <v>1.7539366622104993E-2</v>
          </cell>
          <cell r="U528">
            <v>20</v>
          </cell>
          <cell r="V528">
            <v>99.18102308019229</v>
          </cell>
          <cell r="W528">
            <v>4.352015843273567E-2</v>
          </cell>
          <cell r="X528">
            <v>0</v>
          </cell>
          <cell r="Y528">
            <v>6.621985604443318E-4</v>
          </cell>
          <cell r="Z528">
            <v>0</v>
          </cell>
        </row>
        <row r="529">
          <cell r="A529" t="str">
            <v>NN705</v>
          </cell>
          <cell r="B529" t="str">
            <v>XXXXXXXX</v>
          </cell>
          <cell r="C529" t="str">
            <v>Yes</v>
          </cell>
          <cell r="D529" t="str">
            <v>Nonequipment</v>
          </cell>
          <cell r="E529" t="str">
            <v>Energy Star Door</v>
          </cell>
          <cell r="F529" t="str">
            <v>21ft2 of Opaque Door meeting Energy Star Version 6.0 Requirements (U-Value: 0.17)</v>
          </cell>
          <cell r="G529" t="str">
            <v>21ft2 of Code-Compliant Opaque Door (R-Value per IECC)</v>
          </cell>
          <cell r="H529" t="str">
            <v>Residential</v>
          </cell>
          <cell r="I529" t="str">
            <v>New</v>
          </cell>
          <cell r="J529" t="str">
            <v>Multi-Family</v>
          </cell>
          <cell r="K529" t="str">
            <v>FL Zone 2</v>
          </cell>
          <cell r="L529" t="str">
            <v>Space Cooling</v>
          </cell>
          <cell r="N529" t="str">
            <v/>
          </cell>
          <cell r="O529" t="str">
            <v>Per 21 S.F.</v>
          </cell>
          <cell r="P529">
            <v>0.14249999999999996</v>
          </cell>
          <cell r="Q529">
            <v>1815</v>
          </cell>
          <cell r="R529">
            <v>1749.2792916923077</v>
          </cell>
          <cell r="S529">
            <v>65.720708307692291</v>
          </cell>
          <cell r="T529">
            <v>3.6209756643356635E-2</v>
          </cell>
          <cell r="U529">
            <v>20</v>
          </cell>
          <cell r="V529">
            <v>99.18102308019229</v>
          </cell>
          <cell r="W529">
            <v>4.352015843273567E-2</v>
          </cell>
          <cell r="X529">
            <v>0</v>
          </cell>
          <cell r="Y529">
            <v>6.621985604443318E-4</v>
          </cell>
          <cell r="Z529">
            <v>0</v>
          </cell>
        </row>
        <row r="530">
          <cell r="A530" t="str">
            <v>NN706</v>
          </cell>
          <cell r="B530" t="str">
            <v>XXXXXXXX</v>
          </cell>
          <cell r="C530" t="str">
            <v>Yes</v>
          </cell>
          <cell r="D530" t="str">
            <v>Nonequipment</v>
          </cell>
          <cell r="E530" t="str">
            <v>Energy Star Door</v>
          </cell>
          <cell r="F530" t="str">
            <v>21ft2 of Opaque Door meeting Energy Star Version 6.0 Requirements (U-Value: 0.17)</v>
          </cell>
          <cell r="G530" t="str">
            <v>21ft2 of Code-Compliant Opaque Door (R-Value per IECC)</v>
          </cell>
          <cell r="H530" t="str">
            <v>Residential</v>
          </cell>
          <cell r="I530" t="str">
            <v>New</v>
          </cell>
          <cell r="J530" t="str">
            <v>Manufactured Home</v>
          </cell>
          <cell r="K530" t="str">
            <v>FL Zone 2</v>
          </cell>
          <cell r="L530" t="str">
            <v>Space Cooling</v>
          </cell>
          <cell r="N530" t="str">
            <v/>
          </cell>
          <cell r="O530" t="str">
            <v>Per 21 S.F.</v>
          </cell>
          <cell r="P530">
            <v>0.14249999999999996</v>
          </cell>
          <cell r="Q530">
            <v>2493</v>
          </cell>
          <cell r="R530">
            <v>2427.2792916923077</v>
          </cell>
          <cell r="S530">
            <v>65.720708307692291</v>
          </cell>
          <cell r="T530">
            <v>2.6362097195223543E-2</v>
          </cell>
          <cell r="U530">
            <v>20</v>
          </cell>
          <cell r="V530">
            <v>99.18102308019229</v>
          </cell>
          <cell r="W530">
            <v>4.352015843273567E-2</v>
          </cell>
          <cell r="X530">
            <v>0</v>
          </cell>
          <cell r="Y530">
            <v>6.621985604443318E-4</v>
          </cell>
          <cell r="Z530">
            <v>0</v>
          </cell>
        </row>
        <row r="531">
          <cell r="A531" t="str">
            <v>NE707</v>
          </cell>
          <cell r="B531" t="str">
            <v>XXXXXXXX</v>
          </cell>
          <cell r="C531" t="str">
            <v>Yes</v>
          </cell>
          <cell r="D531" t="str">
            <v>Nonequipment</v>
          </cell>
          <cell r="E531" t="str">
            <v>Energy Star Door</v>
          </cell>
          <cell r="F531" t="str">
            <v>21ft2 of Opaque Door meeting Energy Star Version 6.0 Requirements (U-Value: 0.17)</v>
          </cell>
          <cell r="G531" t="str">
            <v>21ft2 of Opaque Door meeting Energy Star Version 5.0 Requirements (U-Value: 1.1)</v>
          </cell>
          <cell r="H531" t="str">
            <v>Residential</v>
          </cell>
          <cell r="I531" t="str">
            <v>Existing</v>
          </cell>
          <cell r="J531" t="str">
            <v>Single Family</v>
          </cell>
          <cell r="K531" t="str">
            <v>FL Zone 2</v>
          </cell>
          <cell r="L531" t="str">
            <v>Space Heating</v>
          </cell>
          <cell r="N531" t="str">
            <v/>
          </cell>
          <cell r="O531" t="str">
            <v>Per 21 S.F.</v>
          </cell>
          <cell r="P531">
            <v>0.14249999999999996</v>
          </cell>
          <cell r="Q531">
            <v>2870.15</v>
          </cell>
          <cell r="R531">
            <v>2823.0013746387499</v>
          </cell>
          <cell r="S531">
            <v>47.148625361250005</v>
          </cell>
          <cell r="T531">
            <v>1.6427233894134453E-2</v>
          </cell>
          <cell r="U531">
            <v>20</v>
          </cell>
          <cell r="V531">
            <v>139.75507797663462</v>
          </cell>
          <cell r="W531">
            <v>0</v>
          </cell>
          <cell r="X531">
            <v>9.0557831320696697E-2</v>
          </cell>
          <cell r="Y531">
            <v>0</v>
          </cell>
          <cell r="Z531">
            <v>1.9206886866127675E-3</v>
          </cell>
        </row>
        <row r="532">
          <cell r="A532" t="str">
            <v>NE708</v>
          </cell>
          <cell r="B532" t="str">
            <v>XXXXXXXX</v>
          </cell>
          <cell r="C532" t="str">
            <v>Yes</v>
          </cell>
          <cell r="D532" t="str">
            <v>Nonequipment</v>
          </cell>
          <cell r="E532" t="str">
            <v>Energy Star Door</v>
          </cell>
          <cell r="F532" t="str">
            <v>21ft2 of Opaque Door meeting Energy Star Version 6.0 Requirements (U-Value: 0.17)</v>
          </cell>
          <cell r="G532" t="str">
            <v>21ft2 of Opaque Door meeting Energy Star Version 5.0 Requirements (U-Value: 1.1)</v>
          </cell>
          <cell r="H532" t="str">
            <v>Residential</v>
          </cell>
          <cell r="I532" t="str">
            <v>Existing</v>
          </cell>
          <cell r="J532" t="str">
            <v>Multi-Family</v>
          </cell>
          <cell r="K532" t="str">
            <v>FL Zone 2</v>
          </cell>
          <cell r="L532" t="str">
            <v>Space Heating</v>
          </cell>
          <cell r="N532" t="str">
            <v/>
          </cell>
          <cell r="O532" t="str">
            <v>Per 21 S.F.</v>
          </cell>
          <cell r="P532">
            <v>0.14249999999999996</v>
          </cell>
          <cell r="Q532">
            <v>2488</v>
          </cell>
          <cell r="R532">
            <v>2440.8513746387498</v>
          </cell>
          <cell r="S532">
            <v>47.148625361250005</v>
          </cell>
          <cell r="T532">
            <v>1.8950412122688907E-2</v>
          </cell>
          <cell r="U532">
            <v>20</v>
          </cell>
          <cell r="V532">
            <v>139.75507797663462</v>
          </cell>
          <cell r="W532">
            <v>0</v>
          </cell>
          <cell r="X532">
            <v>9.0557831320696697E-2</v>
          </cell>
          <cell r="Y532">
            <v>0</v>
          </cell>
          <cell r="Z532">
            <v>1.9206886866127675E-3</v>
          </cell>
        </row>
        <row r="533">
          <cell r="A533" t="str">
            <v>NE709</v>
          </cell>
          <cell r="B533" t="str">
            <v>XXXXXXXX</v>
          </cell>
          <cell r="C533" t="str">
            <v>Yes</v>
          </cell>
          <cell r="D533" t="str">
            <v>Nonequipment</v>
          </cell>
          <cell r="E533" t="str">
            <v>Energy Star Door</v>
          </cell>
          <cell r="F533" t="str">
            <v>21ft2 of Opaque Door meeting Energy Star Version 6.0 Requirements (U-Value: 0.17)</v>
          </cell>
          <cell r="G533" t="str">
            <v>21ft2 of Opaque Door meeting Energy Star Version 5.0 Requirements (U-Value: 1.1)</v>
          </cell>
          <cell r="H533" t="str">
            <v>Residential</v>
          </cell>
          <cell r="I533" t="str">
            <v>Existing</v>
          </cell>
          <cell r="J533" t="str">
            <v>Manufactured Home</v>
          </cell>
          <cell r="K533" t="str">
            <v>FL Zone 2</v>
          </cell>
          <cell r="L533" t="str">
            <v>Space Heating</v>
          </cell>
          <cell r="N533" t="str">
            <v/>
          </cell>
          <cell r="O533" t="str">
            <v>Per 21 S.F.</v>
          </cell>
          <cell r="P533">
            <v>0.14249999999999996</v>
          </cell>
          <cell r="Q533">
            <v>3980</v>
          </cell>
          <cell r="R533">
            <v>3932.8513746387498</v>
          </cell>
          <cell r="S533">
            <v>47.148625361250005</v>
          </cell>
          <cell r="T533">
            <v>1.1846388281721108E-2</v>
          </cell>
          <cell r="U533">
            <v>20</v>
          </cell>
          <cell r="V533">
            <v>139.75507797663462</v>
          </cell>
          <cell r="W533">
            <v>0</v>
          </cell>
          <cell r="X533">
            <v>9.0557831320696697E-2</v>
          </cell>
          <cell r="Y533">
            <v>0</v>
          </cell>
          <cell r="Z533">
            <v>1.9206886866127675E-3</v>
          </cell>
        </row>
        <row r="534">
          <cell r="A534" t="str">
            <v>NN710</v>
          </cell>
          <cell r="B534" t="str">
            <v>XXXXXXXX</v>
          </cell>
          <cell r="C534" t="str">
            <v>Yes</v>
          </cell>
          <cell r="D534" t="str">
            <v>Nonequipment</v>
          </cell>
          <cell r="E534" t="str">
            <v>Energy Star Door</v>
          </cell>
          <cell r="F534" t="str">
            <v>21ft2 of Opaque Door meeting Energy Star Version 6.0 Requirements (U-Value: 0.17)</v>
          </cell>
          <cell r="G534" t="str">
            <v>21ft2 of Code-Compliant Opaque Door (R-Value per IECC)</v>
          </cell>
          <cell r="H534" t="str">
            <v>Residential</v>
          </cell>
          <cell r="I534" t="str">
            <v>New</v>
          </cell>
          <cell r="J534" t="str">
            <v>Single Family</v>
          </cell>
          <cell r="K534" t="str">
            <v>FL Zone 2</v>
          </cell>
          <cell r="L534" t="str">
            <v>Space Heating</v>
          </cell>
          <cell r="N534" t="str">
            <v/>
          </cell>
          <cell r="O534" t="str">
            <v>Per 21 S.F.</v>
          </cell>
          <cell r="P534">
            <v>0.14249999999999996</v>
          </cell>
          <cell r="Q534">
            <v>2870.15</v>
          </cell>
          <cell r="R534">
            <v>2836.6896852274999</v>
          </cell>
          <cell r="S534">
            <v>33.460314772499999</v>
          </cell>
          <cell r="T534">
            <v>1.1658036957127676E-2</v>
          </cell>
          <cell r="U534">
            <v>20</v>
          </cell>
          <cell r="V534">
            <v>99.18102308019229</v>
          </cell>
          <cell r="W534">
            <v>0</v>
          </cell>
          <cell r="X534">
            <v>6.4266848034042798E-2</v>
          </cell>
          <cell r="Y534">
            <v>0</v>
          </cell>
          <cell r="Z534">
            <v>1.9206886866127673E-3</v>
          </cell>
        </row>
        <row r="535">
          <cell r="A535" t="str">
            <v>NN711</v>
          </cell>
          <cell r="B535" t="str">
            <v>XXXXXXXX</v>
          </cell>
          <cell r="C535" t="str">
            <v>Yes</v>
          </cell>
          <cell r="D535" t="str">
            <v>Nonequipment</v>
          </cell>
          <cell r="E535" t="str">
            <v>Energy Star Door</v>
          </cell>
          <cell r="F535" t="str">
            <v>21ft2 of Opaque Door meeting Energy Star Version 6.0 Requirements (U-Value: 0.17)</v>
          </cell>
          <cell r="G535" t="str">
            <v>21ft2 of Code-Compliant Opaque Door (R-Value per IECC)</v>
          </cell>
          <cell r="H535" t="str">
            <v>Residential</v>
          </cell>
          <cell r="I535" t="str">
            <v>New</v>
          </cell>
          <cell r="J535" t="str">
            <v>Multi-Family</v>
          </cell>
          <cell r="K535" t="str">
            <v>FL Zone 2</v>
          </cell>
          <cell r="L535" t="str">
            <v>Space Heating</v>
          </cell>
          <cell r="N535" t="str">
            <v/>
          </cell>
          <cell r="O535" t="str">
            <v>Per 21 S.F.</v>
          </cell>
          <cell r="P535">
            <v>0.14249999999999996</v>
          </cell>
          <cell r="Q535">
            <v>2488</v>
          </cell>
          <cell r="R535">
            <v>2454.5396852274998</v>
          </cell>
          <cell r="S535">
            <v>33.460314772499999</v>
          </cell>
          <cell r="T535">
            <v>1.3448679570940513E-2</v>
          </cell>
          <cell r="U535">
            <v>20</v>
          </cell>
          <cell r="V535">
            <v>99.18102308019229</v>
          </cell>
          <cell r="W535">
            <v>0</v>
          </cell>
          <cell r="X535">
            <v>6.4266848034042798E-2</v>
          </cell>
          <cell r="Y535">
            <v>0</v>
          </cell>
          <cell r="Z535">
            <v>1.9206886866127673E-3</v>
          </cell>
        </row>
        <row r="536">
          <cell r="A536" t="str">
            <v>NN712</v>
          </cell>
          <cell r="B536" t="str">
            <v>XXXXXXXX</v>
          </cell>
          <cell r="C536" t="str">
            <v>Yes</v>
          </cell>
          <cell r="D536" t="str">
            <v>Nonequipment</v>
          </cell>
          <cell r="E536" t="str">
            <v>Energy Star Door</v>
          </cell>
          <cell r="F536" t="str">
            <v>21ft2 of Opaque Door meeting Energy Star Version 6.0 Requirements (U-Value: 0.17)</v>
          </cell>
          <cell r="G536" t="str">
            <v>21ft2 of Code-Compliant Opaque Door (R-Value per IECC)</v>
          </cell>
          <cell r="H536" t="str">
            <v>Residential</v>
          </cell>
          <cell r="I536" t="str">
            <v>New</v>
          </cell>
          <cell r="J536" t="str">
            <v>Manufactured Home</v>
          </cell>
          <cell r="K536" t="str">
            <v>FL Zone 2</v>
          </cell>
          <cell r="L536" t="str">
            <v>Space Heating</v>
          </cell>
          <cell r="N536" t="str">
            <v/>
          </cell>
          <cell r="O536" t="str">
            <v>Per 21 S.F.</v>
          </cell>
          <cell r="P536">
            <v>0.14249999999999996</v>
          </cell>
          <cell r="Q536">
            <v>3980</v>
          </cell>
          <cell r="R536">
            <v>3946.5396852274998</v>
          </cell>
          <cell r="S536">
            <v>33.460314772499999</v>
          </cell>
          <cell r="T536">
            <v>8.4071142644472352E-3</v>
          </cell>
          <cell r="U536">
            <v>20</v>
          </cell>
          <cell r="V536">
            <v>99.18102308019229</v>
          </cell>
          <cell r="W536">
            <v>0</v>
          </cell>
          <cell r="X536">
            <v>6.4266848034042798E-2</v>
          </cell>
          <cell r="Y536">
            <v>0</v>
          </cell>
          <cell r="Z536">
            <v>1.9206886866127673E-3</v>
          </cell>
        </row>
        <row r="537">
          <cell r="A537" t="str">
            <v>NE713</v>
          </cell>
          <cell r="B537" t="str">
            <v>XXXXXXXX</v>
          </cell>
          <cell r="C537" t="str">
            <v>Yes</v>
          </cell>
          <cell r="D537" t="str">
            <v>Nonequipment</v>
          </cell>
          <cell r="E537" t="str">
            <v>Energy Star Windows</v>
          </cell>
          <cell r="F537" t="str">
            <v>100ft2 of Window meeting Energy Star Version 6.0 Requirements (R-Value: 0.27, SHGC: 0.21)</v>
          </cell>
          <cell r="G537" t="str">
            <v>100ft2 of Window meeting Energy Star Version 5.0 Requirements (R-Value: 0.3, SHGC: 0.3)</v>
          </cell>
          <cell r="H537" t="str">
            <v>Residential</v>
          </cell>
          <cell r="I537" t="str">
            <v>Existing</v>
          </cell>
          <cell r="J537" t="str">
            <v>Single Family</v>
          </cell>
          <cell r="K537" t="str">
            <v>FL Zone 2</v>
          </cell>
          <cell r="L537" t="str">
            <v>Space Cooling</v>
          </cell>
          <cell r="N537" t="str">
            <v/>
          </cell>
          <cell r="O537" t="str">
            <v>Per Home</v>
          </cell>
          <cell r="P537">
            <v>0.18999999999999995</v>
          </cell>
          <cell r="Q537">
            <v>3747.04</v>
          </cell>
          <cell r="R537">
            <v>3270.3074270500001</v>
          </cell>
          <cell r="S537">
            <v>476.73257294999996</v>
          </cell>
          <cell r="T537">
            <v>0.12722911229930825</v>
          </cell>
          <cell r="U537">
            <v>20</v>
          </cell>
          <cell r="V537">
            <v>568.47080970000002</v>
          </cell>
          <cell r="W537">
            <v>0.24944227165842181</v>
          </cell>
          <cell r="X537">
            <v>0</v>
          </cell>
          <cell r="Y537">
            <v>5.2323312022688976E-4</v>
          </cell>
          <cell r="Z537">
            <v>0</v>
          </cell>
        </row>
        <row r="538">
          <cell r="A538" t="str">
            <v>NE714</v>
          </cell>
          <cell r="B538" t="str">
            <v>XXXXXXXX</v>
          </cell>
          <cell r="C538" t="str">
            <v>Yes</v>
          </cell>
          <cell r="D538" t="str">
            <v>Nonequipment</v>
          </cell>
          <cell r="E538" t="str">
            <v>Energy Star Windows</v>
          </cell>
          <cell r="F538" t="str">
            <v>100ft2 of Window meeting Energy Star Version 6.0 Requirements (R-Value: 0.27, SHGC: 0.21)</v>
          </cell>
          <cell r="G538" t="str">
            <v>100ft2 of Window meeting Energy Star Version 5.0 Requirements (R-Value: 0.3, SHGC: 0.3)</v>
          </cell>
          <cell r="H538" t="str">
            <v>Residential</v>
          </cell>
          <cell r="I538" t="str">
            <v>Existing</v>
          </cell>
          <cell r="J538" t="str">
            <v>Multi-Family</v>
          </cell>
          <cell r="K538" t="str">
            <v>FL Zone 2</v>
          </cell>
          <cell r="L538" t="str">
            <v>Space Cooling</v>
          </cell>
          <cell r="N538" t="str">
            <v/>
          </cell>
          <cell r="O538" t="str">
            <v>Per Home</v>
          </cell>
          <cell r="P538">
            <v>0.18999999999999995</v>
          </cell>
          <cell r="Q538">
            <v>1815</v>
          </cell>
          <cell r="R538">
            <v>1338.2674270500002</v>
          </cell>
          <cell r="S538">
            <v>476.73257294999996</v>
          </cell>
          <cell r="T538">
            <v>0.26266257462809917</v>
          </cell>
          <cell r="U538">
            <v>20</v>
          </cell>
          <cell r="V538">
            <v>568.47080970000002</v>
          </cell>
          <cell r="W538">
            <v>0.24944227165842181</v>
          </cell>
          <cell r="X538">
            <v>0</v>
          </cell>
          <cell r="Y538">
            <v>5.2323312022688976E-4</v>
          </cell>
          <cell r="Z538">
            <v>0</v>
          </cell>
        </row>
        <row r="539">
          <cell r="A539" t="str">
            <v>NE715</v>
          </cell>
          <cell r="B539" t="str">
            <v>XXXXXXXX</v>
          </cell>
          <cell r="C539" t="str">
            <v>Yes</v>
          </cell>
          <cell r="D539" t="str">
            <v>Nonequipment</v>
          </cell>
          <cell r="E539" t="str">
            <v>Energy Star Windows</v>
          </cell>
          <cell r="F539" t="str">
            <v>100ft2 of Window meeting Energy Star Version 6.0 Requirements (R-Value: 0.27, SHGC: 0.21)</v>
          </cell>
          <cell r="G539" t="str">
            <v>100ft2 of Window meeting Energy Star Version 5.0 Requirements (R-Value: 0.3, SHGC: 0.3)</v>
          </cell>
          <cell r="H539" t="str">
            <v>Residential</v>
          </cell>
          <cell r="I539" t="str">
            <v>Existing</v>
          </cell>
          <cell r="J539" t="str">
            <v>Manufactured Home</v>
          </cell>
          <cell r="K539" t="str">
            <v>FL Zone 2</v>
          </cell>
          <cell r="L539" t="str">
            <v>Space Cooling</v>
          </cell>
          <cell r="N539" t="str">
            <v/>
          </cell>
          <cell r="O539" t="str">
            <v>Per Home</v>
          </cell>
          <cell r="P539">
            <v>0.18999999999999995</v>
          </cell>
          <cell r="Q539">
            <v>2493</v>
          </cell>
          <cell r="R539">
            <v>2016.2674270500002</v>
          </cell>
          <cell r="S539">
            <v>476.73257294999996</v>
          </cell>
          <cell r="T539">
            <v>0.1912284688929001</v>
          </cell>
          <cell r="U539">
            <v>20</v>
          </cell>
          <cell r="V539">
            <v>568.47080970000002</v>
          </cell>
          <cell r="W539">
            <v>0.24944227165842181</v>
          </cell>
          <cell r="X539">
            <v>0</v>
          </cell>
          <cell r="Y539">
            <v>5.2323312022688976E-4</v>
          </cell>
          <cell r="Z539">
            <v>0</v>
          </cell>
        </row>
        <row r="540">
          <cell r="A540" t="str">
            <v>NN716</v>
          </cell>
          <cell r="B540" t="str">
            <v>XXXXXXXX</v>
          </cell>
          <cell r="C540" t="str">
            <v>Yes</v>
          </cell>
          <cell r="D540" t="str">
            <v>Nonequipment</v>
          </cell>
          <cell r="E540" t="str">
            <v>Energy Star Windows</v>
          </cell>
          <cell r="F540" t="str">
            <v>100ft2 of Window meeting Energy Star Version 6.0 Requirements (R-Value: 0.27, SHGC: 0.21)</v>
          </cell>
          <cell r="G540" t="str">
            <v>100ft2 of Code-Compliant Window (R-Value and SHGC values per IECC)</v>
          </cell>
          <cell r="H540" t="str">
            <v>Residential</v>
          </cell>
          <cell r="I540" t="str">
            <v>New</v>
          </cell>
          <cell r="J540" t="str">
            <v>Single Family</v>
          </cell>
          <cell r="K540" t="str">
            <v>FL Zone 2</v>
          </cell>
          <cell r="L540" t="str">
            <v>Space Cooling</v>
          </cell>
          <cell r="N540" t="str">
            <v/>
          </cell>
          <cell r="O540" t="str">
            <v>Per Home</v>
          </cell>
          <cell r="P540">
            <v>0.18999999999999995</v>
          </cell>
          <cell r="Q540">
            <v>3747.04</v>
          </cell>
          <cell r="R540">
            <v>3583.9472776749999</v>
          </cell>
          <cell r="S540">
            <v>163.09272232499998</v>
          </cell>
          <cell r="T540">
            <v>4.3525748944500189E-2</v>
          </cell>
          <cell r="U540">
            <v>20</v>
          </cell>
          <cell r="V540">
            <v>194.47685594999999</v>
          </cell>
          <cell r="W540">
            <v>8.5335513988407455E-2</v>
          </cell>
          <cell r="X540">
            <v>0</v>
          </cell>
          <cell r="Y540">
            <v>5.2323312022688976E-4</v>
          </cell>
          <cell r="Z540">
            <v>0</v>
          </cell>
        </row>
        <row r="541">
          <cell r="A541" t="str">
            <v>NN717</v>
          </cell>
          <cell r="B541" t="str">
            <v>XXXXXXXX</v>
          </cell>
          <cell r="C541" t="str">
            <v>Yes</v>
          </cell>
          <cell r="D541" t="str">
            <v>Nonequipment</v>
          </cell>
          <cell r="E541" t="str">
            <v>Energy Star Windows</v>
          </cell>
          <cell r="F541" t="str">
            <v>100ft2 of Window meeting Energy Star Version 6.0 Requirements (R-Value: 0.27, SHGC: 0.21)</v>
          </cell>
          <cell r="G541" t="str">
            <v>100ft2 of Code-Compliant Window (R-Value and SHGC values per IECC)</v>
          </cell>
          <cell r="H541" t="str">
            <v>Residential</v>
          </cell>
          <cell r="I541" t="str">
            <v>New</v>
          </cell>
          <cell r="J541" t="str">
            <v>Multi-Family</v>
          </cell>
          <cell r="K541" t="str">
            <v>FL Zone 2</v>
          </cell>
          <cell r="L541" t="str">
            <v>Space Cooling</v>
          </cell>
          <cell r="N541" t="str">
            <v/>
          </cell>
          <cell r="O541" t="str">
            <v>Per Home</v>
          </cell>
          <cell r="P541">
            <v>0.18999999999999995</v>
          </cell>
          <cell r="Q541">
            <v>1815</v>
          </cell>
          <cell r="R541">
            <v>1651.9072776749999</v>
          </cell>
          <cell r="S541">
            <v>163.09272232499998</v>
          </cell>
          <cell r="T541">
            <v>8.9858249214876021E-2</v>
          </cell>
          <cell r="U541">
            <v>20</v>
          </cell>
          <cell r="V541">
            <v>194.47685594999999</v>
          </cell>
          <cell r="W541">
            <v>8.5335513988407455E-2</v>
          </cell>
          <cell r="X541">
            <v>0</v>
          </cell>
          <cell r="Y541">
            <v>5.2323312022688976E-4</v>
          </cell>
          <cell r="Z541">
            <v>0</v>
          </cell>
        </row>
        <row r="542">
          <cell r="A542" t="str">
            <v>NN718</v>
          </cell>
          <cell r="B542" t="str">
            <v>XXXXXXXX</v>
          </cell>
          <cell r="C542" t="str">
            <v>Yes</v>
          </cell>
          <cell r="D542" t="str">
            <v>Nonequipment</v>
          </cell>
          <cell r="E542" t="str">
            <v>Energy Star Windows</v>
          </cell>
          <cell r="F542" t="str">
            <v>100ft2 of Window meeting Energy Star Version 6.0 Requirements (R-Value: 0.27, SHGC: 0.21)</v>
          </cell>
          <cell r="G542" t="str">
            <v>100ft2 of Code-Compliant Window (R-Value and SHGC values per IECC)</v>
          </cell>
          <cell r="H542" t="str">
            <v>Residential</v>
          </cell>
          <cell r="I542" t="str">
            <v>New</v>
          </cell>
          <cell r="J542" t="str">
            <v>Manufactured Home</v>
          </cell>
          <cell r="K542" t="str">
            <v>FL Zone 2</v>
          </cell>
          <cell r="L542" t="str">
            <v>Space Cooling</v>
          </cell>
          <cell r="N542" t="str">
            <v/>
          </cell>
          <cell r="O542" t="str">
            <v>Per Home</v>
          </cell>
          <cell r="P542">
            <v>0.18999999999999995</v>
          </cell>
          <cell r="Q542">
            <v>2493</v>
          </cell>
          <cell r="R542">
            <v>2329.9072776749999</v>
          </cell>
          <cell r="S542">
            <v>163.09272232500001</v>
          </cell>
          <cell r="T542">
            <v>6.5420265673886882E-2</v>
          </cell>
          <cell r="U542">
            <v>20</v>
          </cell>
          <cell r="V542">
            <v>194.47685595000002</v>
          </cell>
          <cell r="W542">
            <v>8.5335513988407469E-2</v>
          </cell>
          <cell r="X542">
            <v>0</v>
          </cell>
          <cell r="Y542">
            <v>5.2323312022688965E-4</v>
          </cell>
          <cell r="Z542">
            <v>0</v>
          </cell>
        </row>
        <row r="543">
          <cell r="A543" t="str">
            <v>NE719</v>
          </cell>
          <cell r="B543" t="str">
            <v>XXXXXXXX</v>
          </cell>
          <cell r="C543" t="str">
            <v>Yes</v>
          </cell>
          <cell r="D543" t="str">
            <v>Nonequipment</v>
          </cell>
          <cell r="E543" t="str">
            <v>Energy Star Windows</v>
          </cell>
          <cell r="F543" t="str">
            <v>100ft2 of Window meeting Energy Star Version 6.0 Requirements (R-Value: 0.27, SHGC: 0.21)</v>
          </cell>
          <cell r="G543" t="str">
            <v>100ft2 of Window meeting Energy Star Version 5.0 Requirements (R-Value: 0.3, SHGC: 0.3)</v>
          </cell>
          <cell r="H543" t="str">
            <v>Residential</v>
          </cell>
          <cell r="I543" t="str">
            <v>Existing</v>
          </cell>
          <cell r="J543" t="str">
            <v>Single Family</v>
          </cell>
          <cell r="K543" t="str">
            <v>FL Zone 2</v>
          </cell>
          <cell r="L543" t="str">
            <v>Space Heating</v>
          </cell>
          <cell r="N543" t="str">
            <v/>
          </cell>
          <cell r="O543" t="str">
            <v>Per Home</v>
          </cell>
          <cell r="P543">
            <v>0.18999999999999995</v>
          </cell>
          <cell r="Q543">
            <v>2870.15</v>
          </cell>
          <cell r="R543">
            <v>2778.4117632500001</v>
          </cell>
          <cell r="S543">
            <v>91.738236749999999</v>
          </cell>
          <cell r="T543">
            <v>3.1962871888228835E-2</v>
          </cell>
          <cell r="U543">
            <v>20</v>
          </cell>
          <cell r="V543">
            <v>568.47080970000002</v>
          </cell>
          <cell r="W543">
            <v>0</v>
          </cell>
          <cell r="X543">
            <v>0.36835501393487269</v>
          </cell>
          <cell r="Y543">
            <v>0</v>
          </cell>
          <cell r="Z543">
            <v>4.0152833429608365E-3</v>
          </cell>
        </row>
        <row r="544">
          <cell r="A544" t="str">
            <v>NE720</v>
          </cell>
          <cell r="B544" t="str">
            <v>XXXXXXXX</v>
          </cell>
          <cell r="C544" t="str">
            <v>Yes</v>
          </cell>
          <cell r="D544" t="str">
            <v>Nonequipment</v>
          </cell>
          <cell r="E544" t="str">
            <v>Energy Star Windows</v>
          </cell>
          <cell r="F544" t="str">
            <v>100ft2 of Window meeting Energy Star Version 6.0 Requirements (R-Value: 0.27, SHGC: 0.21)</v>
          </cell>
          <cell r="G544" t="str">
            <v>100ft2 of Window meeting Energy Star Version 5.0 Requirements (R-Value: 0.3, SHGC: 0.3)</v>
          </cell>
          <cell r="H544" t="str">
            <v>Residential</v>
          </cell>
          <cell r="I544" t="str">
            <v>Existing</v>
          </cell>
          <cell r="J544" t="str">
            <v>Multi-Family</v>
          </cell>
          <cell r="K544" t="str">
            <v>FL Zone 2</v>
          </cell>
          <cell r="L544" t="str">
            <v>Space Heating</v>
          </cell>
          <cell r="N544" t="str">
            <v/>
          </cell>
          <cell r="O544" t="str">
            <v>Per Home</v>
          </cell>
          <cell r="P544">
            <v>0.18999999999999995</v>
          </cell>
          <cell r="Q544">
            <v>2488</v>
          </cell>
          <cell r="R544">
            <v>2396.2617632500001</v>
          </cell>
          <cell r="S544">
            <v>91.738236749999999</v>
          </cell>
          <cell r="T544">
            <v>3.687228165192926E-2</v>
          </cell>
          <cell r="U544">
            <v>20</v>
          </cell>
          <cell r="V544">
            <v>568.47080970000002</v>
          </cell>
          <cell r="W544">
            <v>0</v>
          </cell>
          <cell r="X544">
            <v>0.36835501393487269</v>
          </cell>
          <cell r="Y544">
            <v>0</v>
          </cell>
          <cell r="Z544">
            <v>4.0152833429608365E-3</v>
          </cell>
        </row>
        <row r="545">
          <cell r="A545" t="str">
            <v>NE721</v>
          </cell>
          <cell r="B545" t="str">
            <v>XXXXXXXX</v>
          </cell>
          <cell r="C545" t="str">
            <v>Yes</v>
          </cell>
          <cell r="D545" t="str">
            <v>Nonequipment</v>
          </cell>
          <cell r="E545" t="str">
            <v>Energy Star Windows</v>
          </cell>
          <cell r="F545" t="str">
            <v>100ft2 of Window meeting Energy Star Version 6.0 Requirements (R-Value: 0.27, SHGC: 0.21)</v>
          </cell>
          <cell r="G545" t="str">
            <v>100ft2 of Window meeting Energy Star Version 5.0 Requirements (R-Value: 0.3, SHGC: 0.3)</v>
          </cell>
          <cell r="H545" t="str">
            <v>Residential</v>
          </cell>
          <cell r="I545" t="str">
            <v>Existing</v>
          </cell>
          <cell r="J545" t="str">
            <v>Manufactured Home</v>
          </cell>
          <cell r="K545" t="str">
            <v>FL Zone 2</v>
          </cell>
          <cell r="L545" t="str">
            <v>Space Heating</v>
          </cell>
          <cell r="N545" t="str">
            <v/>
          </cell>
          <cell r="O545" t="str">
            <v>Per Home</v>
          </cell>
          <cell r="P545">
            <v>0.18999999999999995</v>
          </cell>
          <cell r="Q545">
            <v>3980</v>
          </cell>
          <cell r="R545">
            <v>3888.2617632500001</v>
          </cell>
          <cell r="S545">
            <v>91.738236749999999</v>
          </cell>
          <cell r="T545">
            <v>2.3049808228643217E-2</v>
          </cell>
          <cell r="U545">
            <v>20</v>
          </cell>
          <cell r="V545">
            <v>568.47080970000002</v>
          </cell>
          <cell r="W545">
            <v>0</v>
          </cell>
          <cell r="X545">
            <v>0.36835501393487269</v>
          </cell>
          <cell r="Y545">
            <v>0</v>
          </cell>
          <cell r="Z545">
            <v>4.0152833429608365E-3</v>
          </cell>
        </row>
        <row r="546">
          <cell r="A546" t="str">
            <v>NN722</v>
          </cell>
          <cell r="B546" t="str">
            <v>XXXXXXXX</v>
          </cell>
          <cell r="C546" t="str">
            <v>Yes</v>
          </cell>
          <cell r="D546" t="str">
            <v>Nonequipment</v>
          </cell>
          <cell r="E546" t="str">
            <v>Energy Star Windows</v>
          </cell>
          <cell r="F546" t="str">
            <v>100ft2 of Window meeting Energy Star Version 6.0 Requirements (R-Value: 0.27, SHGC: 0.21)</v>
          </cell>
          <cell r="G546" t="str">
            <v>100ft2 of Code-Compliant Window (R-Value and SHGC values per IECC)</v>
          </cell>
          <cell r="H546" t="str">
            <v>Residential</v>
          </cell>
          <cell r="I546" t="str">
            <v>New</v>
          </cell>
          <cell r="J546" t="str">
            <v>Single Family</v>
          </cell>
          <cell r="K546" t="str">
            <v>FL Zone 2</v>
          </cell>
          <cell r="L546" t="str">
            <v>Space Heating</v>
          </cell>
          <cell r="N546" t="str">
            <v/>
          </cell>
          <cell r="O546" t="str">
            <v>Per Home</v>
          </cell>
          <cell r="P546">
            <v>0.18999999999999995</v>
          </cell>
          <cell r="Q546">
            <v>2870.15</v>
          </cell>
          <cell r="R546">
            <v>2838.7658663750003</v>
          </cell>
          <cell r="S546">
            <v>31.384133625</v>
          </cell>
          <cell r="T546">
            <v>1.0934666698604602E-2</v>
          </cell>
          <cell r="U546">
            <v>20</v>
          </cell>
          <cell r="V546">
            <v>194.47685594999999</v>
          </cell>
          <cell r="W546">
            <v>0</v>
          </cell>
          <cell r="X546">
            <v>0.1260161889777196</v>
          </cell>
          <cell r="Y546">
            <v>0</v>
          </cell>
          <cell r="Z546">
            <v>4.0152833429608365E-3</v>
          </cell>
        </row>
        <row r="547">
          <cell r="A547" t="str">
            <v>NN723</v>
          </cell>
          <cell r="B547" t="str">
            <v>XXXXXXXX</v>
          </cell>
          <cell r="C547" t="str">
            <v>Yes</v>
          </cell>
          <cell r="D547" t="str">
            <v>Nonequipment</v>
          </cell>
          <cell r="E547" t="str">
            <v>Energy Star Windows</v>
          </cell>
          <cell r="F547" t="str">
            <v>100ft2 of Window meeting Energy Star Version 6.0 Requirements (R-Value: 0.27, SHGC: 0.21)</v>
          </cell>
          <cell r="G547" t="str">
            <v>100ft2 of Code-Compliant Window (R-Value and SHGC values per IECC)</v>
          </cell>
          <cell r="H547" t="str">
            <v>Residential</v>
          </cell>
          <cell r="I547" t="str">
            <v>New</v>
          </cell>
          <cell r="J547" t="str">
            <v>Multi-Family</v>
          </cell>
          <cell r="K547" t="str">
            <v>FL Zone 2</v>
          </cell>
          <cell r="L547" t="str">
            <v>Space Heating</v>
          </cell>
          <cell r="N547" t="str">
            <v/>
          </cell>
          <cell r="O547" t="str">
            <v>Per Home</v>
          </cell>
          <cell r="P547">
            <v>0.18999999999999995</v>
          </cell>
          <cell r="Q547">
            <v>2488</v>
          </cell>
          <cell r="R547">
            <v>2456.6158663750002</v>
          </cell>
          <cell r="S547">
            <v>31.384133625</v>
          </cell>
          <cell r="T547">
            <v>1.2614201617765273E-2</v>
          </cell>
          <cell r="U547">
            <v>20</v>
          </cell>
          <cell r="V547">
            <v>194.47685594999999</v>
          </cell>
          <cell r="W547">
            <v>0</v>
          </cell>
          <cell r="X547">
            <v>0.1260161889777196</v>
          </cell>
          <cell r="Y547">
            <v>0</v>
          </cell>
          <cell r="Z547">
            <v>4.0152833429608365E-3</v>
          </cell>
        </row>
        <row r="548">
          <cell r="A548" t="str">
            <v>NN724</v>
          </cell>
          <cell r="B548" t="str">
            <v>XXXXXXXX</v>
          </cell>
          <cell r="C548" t="str">
            <v>Yes</v>
          </cell>
          <cell r="D548" t="str">
            <v>Nonequipment</v>
          </cell>
          <cell r="E548" t="str">
            <v>Energy Star Windows</v>
          </cell>
          <cell r="F548" t="str">
            <v>100ft2 of Window meeting Energy Star Version 6.0 Requirements (R-Value: 0.27, SHGC: 0.21)</v>
          </cell>
          <cell r="G548" t="str">
            <v>100ft2 of Code-Compliant Window (R-Value and SHGC values per IECC)</v>
          </cell>
          <cell r="H548" t="str">
            <v>Residential</v>
          </cell>
          <cell r="I548" t="str">
            <v>New</v>
          </cell>
          <cell r="J548" t="str">
            <v>Manufactured Home</v>
          </cell>
          <cell r="K548" t="str">
            <v>FL Zone 2</v>
          </cell>
          <cell r="L548" t="str">
            <v>Space Heating</v>
          </cell>
          <cell r="N548" t="str">
            <v/>
          </cell>
          <cell r="O548" t="str">
            <v>Per Home</v>
          </cell>
          <cell r="P548">
            <v>0.18999999999999995</v>
          </cell>
          <cell r="Q548">
            <v>3980</v>
          </cell>
          <cell r="R548">
            <v>3948.6158663750002</v>
          </cell>
          <cell r="S548">
            <v>31.384133624999997</v>
          </cell>
          <cell r="T548">
            <v>7.8854607097989943E-3</v>
          </cell>
          <cell r="U548">
            <v>20</v>
          </cell>
          <cell r="V548">
            <v>194.47685595000002</v>
          </cell>
          <cell r="W548">
            <v>0</v>
          </cell>
          <cell r="X548">
            <v>0.12601618897771963</v>
          </cell>
          <cell r="Y548">
            <v>0</v>
          </cell>
          <cell r="Z548">
            <v>4.0152833429608382E-3</v>
          </cell>
        </row>
        <row r="549">
          <cell r="A549" t="str">
            <v>NE725</v>
          </cell>
          <cell r="B549" t="str">
            <v>XXXXXXXX</v>
          </cell>
          <cell r="C549" t="str">
            <v>Yes</v>
          </cell>
          <cell r="D549" t="str">
            <v>Nonequipment</v>
          </cell>
          <cell r="E549" t="str">
            <v>Floor Insulation</v>
          </cell>
          <cell r="F549" t="str">
            <v>Increased Floor Insulation (R-13)</v>
          </cell>
          <cell r="G549" t="str">
            <v>Market Average Existing Floor Insulation</v>
          </cell>
          <cell r="H549" t="str">
            <v>Residential</v>
          </cell>
          <cell r="I549" t="str">
            <v>Existing</v>
          </cell>
          <cell r="J549" t="str">
            <v>Single Family</v>
          </cell>
          <cell r="K549" t="str">
            <v>FL Zone 2</v>
          </cell>
          <cell r="L549" t="str">
            <v>Space Heating</v>
          </cell>
          <cell r="N549" t="str">
            <v/>
          </cell>
          <cell r="O549" t="str">
            <v>Per Home</v>
          </cell>
          <cell r="P549">
            <v>2.2400000000000021E-2</v>
          </cell>
          <cell r="Q549">
            <v>13883</v>
          </cell>
          <cell r="R549">
            <v>13810</v>
          </cell>
          <cell r="S549">
            <v>73</v>
          </cell>
          <cell r="T549">
            <v>5.2582294893034646E-3</v>
          </cell>
          <cell r="U549">
            <v>20</v>
          </cell>
          <cell r="V549">
            <v>73</v>
          </cell>
          <cell r="W549">
            <v>0</v>
          </cell>
          <cell r="X549">
            <v>4.7302193108976633E-2</v>
          </cell>
          <cell r="Y549">
            <v>0</v>
          </cell>
          <cell r="Z549">
            <v>6.4797524806817306E-4</v>
          </cell>
        </row>
        <row r="550">
          <cell r="A550" t="str">
            <v>NE726</v>
          </cell>
          <cell r="B550" t="str">
            <v>XXXXXXXX</v>
          </cell>
          <cell r="C550" t="str">
            <v>Yes</v>
          </cell>
          <cell r="D550" t="str">
            <v>Nonequipment</v>
          </cell>
          <cell r="E550" t="str">
            <v>Floor Insulation</v>
          </cell>
          <cell r="F550" t="str">
            <v>Increased Floor Insulation (R-13)</v>
          </cell>
          <cell r="G550" t="str">
            <v>Market Average Existing Floor Insulation</v>
          </cell>
          <cell r="H550" t="str">
            <v>Residential</v>
          </cell>
          <cell r="I550" t="str">
            <v>Existing</v>
          </cell>
          <cell r="J550" t="str">
            <v>Multi-Family</v>
          </cell>
          <cell r="K550" t="str">
            <v>FL Zone 2</v>
          </cell>
          <cell r="L550" t="str">
            <v>Space Heating</v>
          </cell>
          <cell r="N550" t="str">
            <v/>
          </cell>
          <cell r="O550" t="str">
            <v>Per Home</v>
          </cell>
          <cell r="P550">
            <v>1.5000000000000036E-2</v>
          </cell>
          <cell r="Q550">
            <v>8350</v>
          </cell>
          <cell r="R550">
            <v>8320</v>
          </cell>
          <cell r="S550">
            <v>30</v>
          </cell>
          <cell r="T550">
            <v>3.592814371257485E-3</v>
          </cell>
          <cell r="U550">
            <v>20</v>
          </cell>
          <cell r="V550">
            <v>30</v>
          </cell>
          <cell r="W550">
            <v>0</v>
          </cell>
          <cell r="X550">
            <v>1.9439257442045194E-2</v>
          </cell>
          <cell r="Y550">
            <v>0</v>
          </cell>
          <cell r="Z550">
            <v>6.4797524806817317E-4</v>
          </cell>
        </row>
        <row r="551">
          <cell r="A551" t="str">
            <v>NE727</v>
          </cell>
          <cell r="B551" t="str">
            <v>XXXXXXXX</v>
          </cell>
          <cell r="C551" t="str">
            <v>Yes</v>
          </cell>
          <cell r="D551" t="str">
            <v>Nonequipment</v>
          </cell>
          <cell r="E551" t="str">
            <v>Floor Insulation</v>
          </cell>
          <cell r="F551" t="str">
            <v>Increased Floor Insulation (R-13)</v>
          </cell>
          <cell r="G551" t="str">
            <v>Market Average Existing Floor Insulation</v>
          </cell>
          <cell r="H551" t="str">
            <v>Residential</v>
          </cell>
          <cell r="I551" t="str">
            <v>Existing</v>
          </cell>
          <cell r="J551" t="str">
            <v>Manufactured Home</v>
          </cell>
          <cell r="K551" t="str">
            <v>FL Zone 2</v>
          </cell>
          <cell r="L551" t="str">
            <v>Space Heating</v>
          </cell>
          <cell r="N551" t="str">
            <v/>
          </cell>
          <cell r="O551" t="str">
            <v>Per Home</v>
          </cell>
          <cell r="P551">
            <v>7.9999999999999988E-2</v>
          </cell>
          <cell r="Q551">
            <v>10090</v>
          </cell>
          <cell r="R551">
            <v>10031</v>
          </cell>
          <cell r="S551">
            <v>59</v>
          </cell>
          <cell r="T551">
            <v>5.8473736372646181E-3</v>
          </cell>
          <cell r="U551">
            <v>20</v>
          </cell>
          <cell r="V551">
            <v>59</v>
          </cell>
          <cell r="W551">
            <v>0</v>
          </cell>
          <cell r="X551">
            <v>3.8230539636022208E-2</v>
          </cell>
          <cell r="Y551">
            <v>0</v>
          </cell>
          <cell r="Z551">
            <v>6.4797524806817306E-4</v>
          </cell>
        </row>
        <row r="552">
          <cell r="A552" t="str">
            <v>NN728</v>
          </cell>
          <cell r="B552" t="str">
            <v>XXXXXXXX</v>
          </cell>
          <cell r="C552" t="str">
            <v>Yes</v>
          </cell>
          <cell r="D552" t="str">
            <v>Nonequipment</v>
          </cell>
          <cell r="E552" t="str">
            <v>Floor Insulation</v>
          </cell>
          <cell r="F552" t="str">
            <v>Increased Floor Insulation (R-13)</v>
          </cell>
          <cell r="G552" t="str">
            <v>Code-Compliant Floor Insulation</v>
          </cell>
          <cell r="H552" t="str">
            <v>Residential</v>
          </cell>
          <cell r="I552" t="str">
            <v>New</v>
          </cell>
          <cell r="J552" t="str">
            <v>Single Family</v>
          </cell>
          <cell r="K552" t="str">
            <v>FL Zone 2</v>
          </cell>
          <cell r="L552" t="str">
            <v>Space Heating</v>
          </cell>
          <cell r="N552" t="str">
            <v/>
          </cell>
          <cell r="O552" t="str">
            <v>Per Home</v>
          </cell>
          <cell r="P552">
            <v>3.3600000000000033E-2</v>
          </cell>
          <cell r="Q552">
            <v>13883</v>
          </cell>
          <cell r="R552">
            <v>13883</v>
          </cell>
          <cell r="S552">
            <v>0</v>
          </cell>
          <cell r="T552">
            <v>0</v>
          </cell>
          <cell r="U552">
            <v>20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</row>
        <row r="553">
          <cell r="A553" t="str">
            <v>NN729</v>
          </cell>
          <cell r="B553" t="str">
            <v>XXXXXXXX</v>
          </cell>
          <cell r="C553" t="str">
            <v>Yes</v>
          </cell>
          <cell r="D553" t="str">
            <v>Nonequipment</v>
          </cell>
          <cell r="E553" t="str">
            <v>Floor Insulation</v>
          </cell>
          <cell r="F553" t="str">
            <v>Increased Floor Insulation (R-13)</v>
          </cell>
          <cell r="G553" t="str">
            <v>Code-Compliant Floor Insulation</v>
          </cell>
          <cell r="H553" t="str">
            <v>Residential</v>
          </cell>
          <cell r="I553" t="str">
            <v>New</v>
          </cell>
          <cell r="J553" t="str">
            <v>Multi-Family</v>
          </cell>
          <cell r="K553" t="str">
            <v>FL Zone 2</v>
          </cell>
          <cell r="L553" t="str">
            <v>Space Heating</v>
          </cell>
          <cell r="N553" t="str">
            <v/>
          </cell>
          <cell r="O553" t="str">
            <v>Per Home</v>
          </cell>
          <cell r="P553">
            <v>1.5000000000000036E-2</v>
          </cell>
          <cell r="Q553">
            <v>8350</v>
          </cell>
          <cell r="R553">
            <v>8350</v>
          </cell>
          <cell r="S553">
            <v>0</v>
          </cell>
          <cell r="T553">
            <v>0</v>
          </cell>
          <cell r="U553">
            <v>20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</row>
        <row r="554">
          <cell r="A554" t="str">
            <v>NN730</v>
          </cell>
          <cell r="B554" t="str">
            <v>XXXXXXXX</v>
          </cell>
          <cell r="C554" t="str">
            <v>Yes</v>
          </cell>
          <cell r="D554" t="str">
            <v>Nonequipment</v>
          </cell>
          <cell r="E554" t="str">
            <v>Floor Insulation</v>
          </cell>
          <cell r="F554" t="str">
            <v>Increased Floor Insulation (R-13)</v>
          </cell>
          <cell r="G554" t="str">
            <v>Code-Compliant Floor Insulation</v>
          </cell>
          <cell r="H554" t="str">
            <v>Residential</v>
          </cell>
          <cell r="I554" t="str">
            <v>New</v>
          </cell>
          <cell r="J554" t="str">
            <v>Manufactured Home</v>
          </cell>
          <cell r="K554" t="str">
            <v>FL Zone 2</v>
          </cell>
          <cell r="L554" t="str">
            <v>Space Heating</v>
          </cell>
          <cell r="N554" t="str">
            <v/>
          </cell>
          <cell r="O554" t="str">
            <v>Per Home</v>
          </cell>
          <cell r="P554">
            <v>7.9999999999999988E-2</v>
          </cell>
          <cell r="Q554">
            <v>10090</v>
          </cell>
          <cell r="R554">
            <v>10090</v>
          </cell>
          <cell r="S554">
            <v>0</v>
          </cell>
          <cell r="T554">
            <v>0</v>
          </cell>
          <cell r="U554">
            <v>20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</row>
        <row r="555">
          <cell r="A555" t="str">
            <v>NE731</v>
          </cell>
          <cell r="B555" t="str">
            <v>XXXXXXXX</v>
          </cell>
          <cell r="C555" t="str">
            <v>Yes</v>
          </cell>
          <cell r="D555" t="str">
            <v>Nonequipment</v>
          </cell>
          <cell r="E555" t="str">
            <v>Green Roof</v>
          </cell>
          <cell r="F555" t="str">
            <v>Vegetated Roof Surface on top of Standard Roof</v>
          </cell>
          <cell r="G555" t="str">
            <v>Standard Black Roof</v>
          </cell>
          <cell r="H555" t="str">
            <v>Residential</v>
          </cell>
          <cell r="I555" t="str">
            <v>Existing</v>
          </cell>
          <cell r="J555" t="str">
            <v>Single Family</v>
          </cell>
          <cell r="K555" t="str">
            <v>FL Zone 2</v>
          </cell>
          <cell r="L555" t="str">
            <v>Space Cooling</v>
          </cell>
          <cell r="N555" t="str">
            <v/>
          </cell>
          <cell r="O555" t="str">
            <v>Per Home</v>
          </cell>
          <cell r="P555">
            <v>6.7500000000000058E-4</v>
          </cell>
          <cell r="Q555">
            <v>3747.04</v>
          </cell>
          <cell r="R555">
            <v>3197.9573944902131</v>
          </cell>
          <cell r="S555">
            <v>549.08260550978673</v>
          </cell>
          <cell r="T555">
            <v>0.14653769522337279</v>
          </cell>
          <cell r="U555">
            <v>20</v>
          </cell>
          <cell r="V555">
            <v>969.66777145515016</v>
          </cell>
          <cell r="W555">
            <v>0.42548557909838453</v>
          </cell>
          <cell r="X555">
            <v>0</v>
          </cell>
          <cell r="Y555">
            <v>7.7490267371218115E-4</v>
          </cell>
          <cell r="Z555">
            <v>0</v>
          </cell>
        </row>
        <row r="556">
          <cell r="A556" t="str">
            <v>NE732</v>
          </cell>
          <cell r="B556" t="str">
            <v>XXXXXXXX</v>
          </cell>
          <cell r="C556" t="str">
            <v>Yes</v>
          </cell>
          <cell r="D556" t="str">
            <v>Nonequipment</v>
          </cell>
          <cell r="E556" t="str">
            <v>Green Roof</v>
          </cell>
          <cell r="F556" t="str">
            <v>Vegetated Roof Surface on top of Standard Roof</v>
          </cell>
          <cell r="G556" t="str">
            <v>Standard Black Roof</v>
          </cell>
          <cell r="H556" t="str">
            <v>Residential</v>
          </cell>
          <cell r="I556" t="str">
            <v>Existing</v>
          </cell>
          <cell r="J556" t="str">
            <v>Multi-Family</v>
          </cell>
          <cell r="K556" t="str">
            <v>FL Zone 2</v>
          </cell>
          <cell r="L556" t="str">
            <v>Space Cooling</v>
          </cell>
          <cell r="N556" t="str">
            <v/>
          </cell>
          <cell r="O556" t="str">
            <v>Per Home</v>
          </cell>
          <cell r="P556">
            <v>2.2499999999999998E-3</v>
          </cell>
          <cell r="Q556">
            <v>1815</v>
          </cell>
          <cell r="R556">
            <v>1549.0340831695785</v>
          </cell>
          <cell r="S556">
            <v>265.96591683042163</v>
          </cell>
          <cell r="T556">
            <v>0.14653769522337279</v>
          </cell>
          <cell r="U556">
            <v>20</v>
          </cell>
          <cell r="V556">
            <v>630.55170254617315</v>
          </cell>
          <cell r="W556">
            <v>0.27668307043629525</v>
          </cell>
          <cell r="X556">
            <v>0</v>
          </cell>
          <cell r="Y556">
            <v>1.0402952142650173E-3</v>
          </cell>
          <cell r="Z556">
            <v>0</v>
          </cell>
        </row>
        <row r="557">
          <cell r="A557" t="str">
            <v>NE733</v>
          </cell>
          <cell r="B557" t="str">
            <v>XXXXXXXX</v>
          </cell>
          <cell r="C557" t="str">
            <v>Yes</v>
          </cell>
          <cell r="D557" t="str">
            <v>Nonequipment</v>
          </cell>
          <cell r="E557" t="str">
            <v>Green Roof</v>
          </cell>
          <cell r="F557" t="str">
            <v>Vegetated Roof Surface on top of Standard Roof</v>
          </cell>
          <cell r="G557" t="str">
            <v>Standard Black Roof</v>
          </cell>
          <cell r="H557" t="str">
            <v>Residential</v>
          </cell>
          <cell r="I557" t="str">
            <v>Existing</v>
          </cell>
          <cell r="J557" t="str">
            <v>Manufactured Home</v>
          </cell>
          <cell r="K557" t="str">
            <v>FL Zone 2</v>
          </cell>
          <cell r="L557" t="str">
            <v>Space Cooling</v>
          </cell>
          <cell r="N557" t="str">
            <v/>
          </cell>
          <cell r="O557" t="str">
            <v>Per Home</v>
          </cell>
          <cell r="P557">
            <v>2.2499999999999998E-3</v>
          </cell>
          <cell r="Q557">
            <v>2493</v>
          </cell>
          <cell r="R557">
            <v>2127.6815258081315</v>
          </cell>
          <cell r="S557">
            <v>365.31847419186835</v>
          </cell>
          <cell r="T557">
            <v>0.14653769522337279</v>
          </cell>
          <cell r="U557">
            <v>20</v>
          </cell>
          <cell r="V557">
            <v>948.53850118089213</v>
          </cell>
          <cell r="W557">
            <v>0.4162141563872041</v>
          </cell>
          <cell r="X557">
            <v>0</v>
          </cell>
          <cell r="Y557">
            <v>1.1393186651945911E-3</v>
          </cell>
          <cell r="Z557">
            <v>0</v>
          </cell>
        </row>
        <row r="558">
          <cell r="A558" t="str">
            <v>NN734</v>
          </cell>
          <cell r="B558" t="str">
            <v>XXXXXXXX</v>
          </cell>
          <cell r="C558" t="str">
            <v>Yes</v>
          </cell>
          <cell r="D558" t="str">
            <v>Nonequipment</v>
          </cell>
          <cell r="E558" t="str">
            <v>Green Roof</v>
          </cell>
          <cell r="F558" t="str">
            <v>Vegetated Roof Surface on top of Standard Roof</v>
          </cell>
          <cell r="G558" t="str">
            <v>Standard Black Roof</v>
          </cell>
          <cell r="H558" t="str">
            <v>Residential</v>
          </cell>
          <cell r="I558" t="str">
            <v>New</v>
          </cell>
          <cell r="J558" t="str">
            <v>Single Family</v>
          </cell>
          <cell r="K558" t="str">
            <v>FL Zone 2</v>
          </cell>
          <cell r="L558" t="str">
            <v>Space Cooling</v>
          </cell>
          <cell r="N558" t="str">
            <v/>
          </cell>
          <cell r="O558" t="str">
            <v>Per Home</v>
          </cell>
          <cell r="P558">
            <v>9.7200000000000009E-2</v>
          </cell>
          <cell r="Q558">
            <v>3747.04</v>
          </cell>
          <cell r="R558">
            <v>3197.9573944902131</v>
          </cell>
          <cell r="S558">
            <v>549.08260550978673</v>
          </cell>
          <cell r="T558">
            <v>0.14653769522337279</v>
          </cell>
          <cell r="U558">
            <v>20</v>
          </cell>
          <cell r="V558">
            <v>969.66777145515016</v>
          </cell>
          <cell r="W558">
            <v>0.42548557909838453</v>
          </cell>
          <cell r="X558">
            <v>0</v>
          </cell>
          <cell r="Y558">
            <v>7.7490267371218115E-4</v>
          </cell>
          <cell r="Z558">
            <v>0</v>
          </cell>
        </row>
        <row r="559">
          <cell r="A559" t="str">
            <v>NN735</v>
          </cell>
          <cell r="B559" t="str">
            <v>XXXXXXXX</v>
          </cell>
          <cell r="C559" t="str">
            <v>Yes</v>
          </cell>
          <cell r="D559" t="str">
            <v>Nonequipment</v>
          </cell>
          <cell r="E559" t="str">
            <v>Green Roof</v>
          </cell>
          <cell r="F559" t="str">
            <v>Vegetated Roof Surface on top of Standard Roof</v>
          </cell>
          <cell r="G559" t="str">
            <v>Standard Black Roof</v>
          </cell>
          <cell r="H559" t="str">
            <v>Residential</v>
          </cell>
          <cell r="I559" t="str">
            <v>New</v>
          </cell>
          <cell r="J559" t="str">
            <v>Multi-Family</v>
          </cell>
          <cell r="K559" t="str">
            <v>FL Zone 2</v>
          </cell>
          <cell r="L559" t="str">
            <v>Space Cooling</v>
          </cell>
          <cell r="N559" t="str">
            <v/>
          </cell>
          <cell r="O559" t="str">
            <v>Per Home</v>
          </cell>
          <cell r="P559">
            <v>2.7E-2</v>
          </cell>
          <cell r="Q559">
            <v>1815</v>
          </cell>
          <cell r="R559">
            <v>1549.0340831695785</v>
          </cell>
          <cell r="S559">
            <v>265.96591683042163</v>
          </cell>
          <cell r="T559">
            <v>0.14653769522337279</v>
          </cell>
          <cell r="U559">
            <v>20</v>
          </cell>
          <cell r="V559">
            <v>630.55170254617315</v>
          </cell>
          <cell r="W559">
            <v>0.27668307043629525</v>
          </cell>
          <cell r="X559">
            <v>0</v>
          </cell>
          <cell r="Y559">
            <v>1.0402952142650173E-3</v>
          </cell>
          <cell r="Z559">
            <v>0</v>
          </cell>
        </row>
        <row r="560">
          <cell r="A560" t="str">
            <v>NN736</v>
          </cell>
          <cell r="B560" t="str">
            <v>XXXXXXXX</v>
          </cell>
          <cell r="C560" t="str">
            <v>Yes</v>
          </cell>
          <cell r="D560" t="str">
            <v>Nonequipment</v>
          </cell>
          <cell r="E560" t="str">
            <v>Green Roof</v>
          </cell>
          <cell r="F560" t="str">
            <v>Vegetated Roof Surface on top of Standard Roof</v>
          </cell>
          <cell r="G560" t="str">
            <v>Standard Black Roof</v>
          </cell>
          <cell r="H560" t="str">
            <v>Residential</v>
          </cell>
          <cell r="I560" t="str">
            <v>New</v>
          </cell>
          <cell r="J560" t="str">
            <v>Manufactured Home</v>
          </cell>
          <cell r="K560" t="str">
            <v>FL Zone 2</v>
          </cell>
          <cell r="L560" t="str">
            <v>Space Cooling</v>
          </cell>
          <cell r="N560" t="str">
            <v/>
          </cell>
          <cell r="O560" t="str">
            <v>Per Home</v>
          </cell>
          <cell r="P560">
            <v>2.7E-2</v>
          </cell>
          <cell r="Q560">
            <v>2493</v>
          </cell>
          <cell r="R560">
            <v>2127.6815258081315</v>
          </cell>
          <cell r="S560">
            <v>365.31847419186835</v>
          </cell>
          <cell r="T560">
            <v>0.14653769522337279</v>
          </cell>
          <cell r="U560">
            <v>20</v>
          </cell>
          <cell r="V560">
            <v>948.53850118089213</v>
          </cell>
          <cell r="W560">
            <v>0.4162141563872041</v>
          </cell>
          <cell r="X560">
            <v>0</v>
          </cell>
          <cell r="Y560">
            <v>1.1393186651945911E-3</v>
          </cell>
          <cell r="Z560">
            <v>0</v>
          </cell>
        </row>
        <row r="561">
          <cell r="A561" t="str">
            <v>NE737</v>
          </cell>
          <cell r="B561" t="str">
            <v>XXXXXXXX</v>
          </cell>
          <cell r="C561" t="str">
            <v>Yes</v>
          </cell>
          <cell r="D561" t="str">
            <v>Nonequipment</v>
          </cell>
          <cell r="E561" t="str">
            <v>Green Roof</v>
          </cell>
          <cell r="F561" t="str">
            <v>Vegetated Roof Surface on top of Standard Roof</v>
          </cell>
          <cell r="G561" t="str">
            <v>Standard Black Roof</v>
          </cell>
          <cell r="H561" t="str">
            <v>Residential</v>
          </cell>
          <cell r="I561" t="str">
            <v>Existing</v>
          </cell>
          <cell r="J561" t="str">
            <v>Single Family</v>
          </cell>
          <cell r="K561" t="str">
            <v>FL Zone 2</v>
          </cell>
          <cell r="L561" t="str">
            <v>Space Heating</v>
          </cell>
          <cell r="N561" t="str">
            <v/>
          </cell>
          <cell r="O561" t="str">
            <v>Per Home</v>
          </cell>
          <cell r="P561">
            <v>6.7500000000000058E-4</v>
          </cell>
          <cell r="Q561">
            <v>2870.15</v>
          </cell>
          <cell r="R561">
            <v>2449.5648340546368</v>
          </cell>
          <cell r="S561">
            <v>420.58516594536343</v>
          </cell>
          <cell r="T561">
            <v>0.14653769522337279</v>
          </cell>
          <cell r="U561">
            <v>20</v>
          </cell>
          <cell r="V561">
            <v>969.66777145515016</v>
          </cell>
          <cell r="W561">
            <v>0</v>
          </cell>
          <cell r="X561">
            <v>0.62832071475236351</v>
          </cell>
          <cell r="Y561">
            <v>0</v>
          </cell>
          <cell r="Z561">
            <v>1.493920293979142E-3</v>
          </cell>
        </row>
        <row r="562">
          <cell r="A562" t="str">
            <v>NE738</v>
          </cell>
          <cell r="B562" t="str">
            <v>XXXXXXXX</v>
          </cell>
          <cell r="C562" t="str">
            <v>Yes</v>
          </cell>
          <cell r="D562" t="str">
            <v>Nonequipment</v>
          </cell>
          <cell r="E562" t="str">
            <v>Green Roof</v>
          </cell>
          <cell r="F562" t="str">
            <v>Vegetated Roof Surface on top of Standard Roof</v>
          </cell>
          <cell r="G562" t="str">
            <v>Standard Black Roof</v>
          </cell>
          <cell r="H562" t="str">
            <v>Residential</v>
          </cell>
          <cell r="I562" t="str">
            <v>Existing</v>
          </cell>
          <cell r="J562" t="str">
            <v>Multi-Family</v>
          </cell>
          <cell r="K562" t="str">
            <v>FL Zone 2</v>
          </cell>
          <cell r="L562" t="str">
            <v>Space Heating</v>
          </cell>
          <cell r="N562" t="str">
            <v/>
          </cell>
          <cell r="O562" t="str">
            <v>Per Home</v>
          </cell>
          <cell r="P562">
            <v>2.2499999999999998E-3</v>
          </cell>
          <cell r="Q562">
            <v>2488</v>
          </cell>
          <cell r="R562">
            <v>2123.4142142842484</v>
          </cell>
          <cell r="S562">
            <v>364.58578571575151</v>
          </cell>
          <cell r="T562">
            <v>0.14653769522337279</v>
          </cell>
          <cell r="U562">
            <v>20</v>
          </cell>
          <cell r="V562">
            <v>630.55170254617315</v>
          </cell>
          <cell r="W562">
            <v>0</v>
          </cell>
          <cell r="X562">
            <v>0.40858189587716542</v>
          </cell>
          <cell r="Y562">
            <v>0</v>
          </cell>
          <cell r="Z562">
            <v>1.1206742332947543E-3</v>
          </cell>
        </row>
        <row r="563">
          <cell r="A563" t="str">
            <v>NE739</v>
          </cell>
          <cell r="B563" t="str">
            <v>XXXXXXXX</v>
          </cell>
          <cell r="C563" t="str">
            <v>Yes</v>
          </cell>
          <cell r="D563" t="str">
            <v>Nonequipment</v>
          </cell>
          <cell r="E563" t="str">
            <v>Green Roof</v>
          </cell>
          <cell r="F563" t="str">
            <v>Vegetated Roof Surface on top of Standard Roof</v>
          </cell>
          <cell r="G563" t="str">
            <v>Standard Black Roof</v>
          </cell>
          <cell r="H563" t="str">
            <v>Residential</v>
          </cell>
          <cell r="I563" t="str">
            <v>Existing</v>
          </cell>
          <cell r="J563" t="str">
            <v>Manufactured Home</v>
          </cell>
          <cell r="K563" t="str">
            <v>FL Zone 2</v>
          </cell>
          <cell r="L563" t="str">
            <v>Space Heating</v>
          </cell>
          <cell r="N563" t="str">
            <v/>
          </cell>
          <cell r="O563" t="str">
            <v>Per Home</v>
          </cell>
          <cell r="P563">
            <v>2.2499999999999998E-3</v>
          </cell>
          <cell r="Q563">
            <v>3980</v>
          </cell>
          <cell r="R563">
            <v>3396.7799730109764</v>
          </cell>
          <cell r="S563">
            <v>583.22002698902372</v>
          </cell>
          <cell r="T563">
            <v>0.14653769522337279</v>
          </cell>
          <cell r="U563">
            <v>20</v>
          </cell>
          <cell r="V563">
            <v>948.53850118089213</v>
          </cell>
          <cell r="W563">
            <v>0</v>
          </cell>
          <cell r="X563">
            <v>0.6146294706049017</v>
          </cell>
          <cell r="Y563">
            <v>0</v>
          </cell>
          <cell r="Z563">
            <v>1.0538552212927851E-3</v>
          </cell>
        </row>
        <row r="564">
          <cell r="A564" t="str">
            <v>NN740</v>
          </cell>
          <cell r="B564" t="str">
            <v>XXXXXXXX</v>
          </cell>
          <cell r="C564" t="str">
            <v>Yes</v>
          </cell>
          <cell r="D564" t="str">
            <v>Nonequipment</v>
          </cell>
          <cell r="E564" t="str">
            <v>Green Roof</v>
          </cell>
          <cell r="F564" t="str">
            <v>Vegetated Roof Surface on top of Standard Roof</v>
          </cell>
          <cell r="G564" t="str">
            <v>Standard Black Roof</v>
          </cell>
          <cell r="H564" t="str">
            <v>Residential</v>
          </cell>
          <cell r="I564" t="str">
            <v>New</v>
          </cell>
          <cell r="J564" t="str">
            <v>Single Family</v>
          </cell>
          <cell r="K564" t="str">
            <v>FL Zone 2</v>
          </cell>
          <cell r="L564" t="str">
            <v>Space Heating</v>
          </cell>
          <cell r="N564" t="str">
            <v/>
          </cell>
          <cell r="O564" t="str">
            <v>Per Home</v>
          </cell>
          <cell r="P564">
            <v>9.7200000000000009E-2</v>
          </cell>
          <cell r="Q564">
            <v>2870.15</v>
          </cell>
          <cell r="R564">
            <v>2449.5648340546368</v>
          </cell>
          <cell r="S564">
            <v>420.58516594536343</v>
          </cell>
          <cell r="T564">
            <v>0.14653769522337279</v>
          </cell>
          <cell r="U564">
            <v>20</v>
          </cell>
          <cell r="V564">
            <v>969.66777145515016</v>
          </cell>
          <cell r="W564">
            <v>0</v>
          </cell>
          <cell r="X564">
            <v>0.62832071475236351</v>
          </cell>
          <cell r="Y564">
            <v>0</v>
          </cell>
          <cell r="Z564">
            <v>1.493920293979142E-3</v>
          </cell>
        </row>
        <row r="565">
          <cell r="A565" t="str">
            <v>NN741</v>
          </cell>
          <cell r="B565" t="str">
            <v>XXXXXXXX</v>
          </cell>
          <cell r="C565" t="str">
            <v>Yes</v>
          </cell>
          <cell r="D565" t="str">
            <v>Nonequipment</v>
          </cell>
          <cell r="E565" t="str">
            <v>Green Roof</v>
          </cell>
          <cell r="F565" t="str">
            <v>Vegetated Roof Surface on top of Standard Roof</v>
          </cell>
          <cell r="G565" t="str">
            <v>Standard Black Roof</v>
          </cell>
          <cell r="H565" t="str">
            <v>Residential</v>
          </cell>
          <cell r="I565" t="str">
            <v>New</v>
          </cell>
          <cell r="J565" t="str">
            <v>Multi-Family</v>
          </cell>
          <cell r="K565" t="str">
            <v>FL Zone 2</v>
          </cell>
          <cell r="L565" t="str">
            <v>Space Heating</v>
          </cell>
          <cell r="N565" t="str">
            <v/>
          </cell>
          <cell r="O565" t="str">
            <v>Per Home</v>
          </cell>
          <cell r="P565">
            <v>2.7E-2</v>
          </cell>
          <cell r="Q565">
            <v>2488</v>
          </cell>
          <cell r="R565">
            <v>2123.4142142842484</v>
          </cell>
          <cell r="S565">
            <v>364.58578571575151</v>
          </cell>
          <cell r="T565">
            <v>0.14653769522337279</v>
          </cell>
          <cell r="U565">
            <v>20</v>
          </cell>
          <cell r="V565">
            <v>630.55170254617315</v>
          </cell>
          <cell r="W565">
            <v>0</v>
          </cell>
          <cell r="X565">
            <v>0.40858189587716542</v>
          </cell>
          <cell r="Y565">
            <v>0</v>
          </cell>
          <cell r="Z565">
            <v>1.1206742332947543E-3</v>
          </cell>
        </row>
        <row r="566">
          <cell r="A566" t="str">
            <v>NN742</v>
          </cell>
          <cell r="B566" t="str">
            <v>XXXXXXXX</v>
          </cell>
          <cell r="C566" t="str">
            <v>Yes</v>
          </cell>
          <cell r="D566" t="str">
            <v>Nonequipment</v>
          </cell>
          <cell r="E566" t="str">
            <v>Green Roof</v>
          </cell>
          <cell r="F566" t="str">
            <v>Vegetated Roof Surface on top of Standard Roof</v>
          </cell>
          <cell r="G566" t="str">
            <v>Standard Black Roof</v>
          </cell>
          <cell r="H566" t="str">
            <v>Residential</v>
          </cell>
          <cell r="I566" t="str">
            <v>New</v>
          </cell>
          <cell r="J566" t="str">
            <v>Manufactured Home</v>
          </cell>
          <cell r="K566" t="str">
            <v>FL Zone 2</v>
          </cell>
          <cell r="L566" t="str">
            <v>Space Heating</v>
          </cell>
          <cell r="N566" t="str">
            <v/>
          </cell>
          <cell r="O566" t="str">
            <v>Per Home</v>
          </cell>
          <cell r="P566">
            <v>2.7E-2</v>
          </cell>
          <cell r="Q566">
            <v>3980</v>
          </cell>
          <cell r="R566">
            <v>3396.7799730109764</v>
          </cell>
          <cell r="S566">
            <v>583.22002698902372</v>
          </cell>
          <cell r="T566">
            <v>0.14653769522337279</v>
          </cell>
          <cell r="U566">
            <v>20</v>
          </cell>
          <cell r="V566">
            <v>948.53850118089213</v>
          </cell>
          <cell r="W566">
            <v>0</v>
          </cell>
          <cell r="X566">
            <v>0.6146294706049017</v>
          </cell>
          <cell r="Y566">
            <v>0</v>
          </cell>
          <cell r="Z566">
            <v>1.0538552212927851E-3</v>
          </cell>
        </row>
        <row r="567">
          <cell r="A567" t="str">
            <v>NE743</v>
          </cell>
          <cell r="B567" t="str">
            <v>XXXXXXXX</v>
          </cell>
          <cell r="C567" t="str">
            <v>Yes</v>
          </cell>
          <cell r="D567" t="str">
            <v>Nonequipment</v>
          </cell>
          <cell r="E567" t="str">
            <v>Heat Pump Tune Up</v>
          </cell>
          <cell r="F567" t="str">
            <v>Maintenace for Standard Heating and Cooling System</v>
          </cell>
          <cell r="G567" t="str">
            <v>Standard Heating and Cooling System, No Maintenace Performed</v>
          </cell>
          <cell r="H567" t="str">
            <v>Residential</v>
          </cell>
          <cell r="I567" t="str">
            <v>Existing</v>
          </cell>
          <cell r="J567" t="str">
            <v>Single Family</v>
          </cell>
          <cell r="K567" t="str">
            <v>FL Zone 2</v>
          </cell>
          <cell r="L567" t="str">
            <v>Space Heating</v>
          </cell>
          <cell r="N567" t="str">
            <v>Heat pump-heating</v>
          </cell>
          <cell r="O567" t="str">
            <v>Per End Use Consumption</v>
          </cell>
          <cell r="P567">
            <v>0</v>
          </cell>
          <cell r="Q567">
            <v>2870.15</v>
          </cell>
          <cell r="R567">
            <v>2726.6424999999999</v>
          </cell>
          <cell r="S567">
            <v>143.50750000000002</v>
          </cell>
          <cell r="T567">
            <v>0.05</v>
          </cell>
          <cell r="U567">
            <v>2</v>
          </cell>
          <cell r="V567">
            <v>330.85950000000003</v>
          </cell>
          <cell r="W567">
            <v>0</v>
          </cell>
          <cell r="X567">
            <v>0.21438876658821171</v>
          </cell>
          <cell r="Y567">
            <v>0</v>
          </cell>
          <cell r="Z567">
            <v>1.4939202939791417E-3</v>
          </cell>
        </row>
        <row r="568">
          <cell r="A568" t="str">
            <v>NE744</v>
          </cell>
          <cell r="B568" t="str">
            <v>XXXXXXXX</v>
          </cell>
          <cell r="C568" t="str">
            <v>Yes</v>
          </cell>
          <cell r="D568" t="str">
            <v>Nonequipment</v>
          </cell>
          <cell r="E568" t="str">
            <v>Heat Pump Tune Up</v>
          </cell>
          <cell r="F568" t="str">
            <v>Maintenace for Standard Heating and Cooling System</v>
          </cell>
          <cell r="G568" t="str">
            <v>Standard Heating and Cooling System, No Maintenace Performed</v>
          </cell>
          <cell r="H568" t="str">
            <v>Residential</v>
          </cell>
          <cell r="I568" t="str">
            <v>Existing</v>
          </cell>
          <cell r="J568" t="str">
            <v>Multi-Family</v>
          </cell>
          <cell r="K568" t="str">
            <v>FL Zone 2</v>
          </cell>
          <cell r="L568" t="str">
            <v>Space Heating</v>
          </cell>
          <cell r="N568" t="str">
            <v>Heat pump-heating</v>
          </cell>
          <cell r="O568" t="str">
            <v>Per End Use Consumption</v>
          </cell>
          <cell r="P568">
            <v>0</v>
          </cell>
          <cell r="Q568">
            <v>2488</v>
          </cell>
          <cell r="R568">
            <v>2363.6</v>
          </cell>
          <cell r="S568">
            <v>124.4</v>
          </cell>
          <cell r="T568">
            <v>0.05</v>
          </cell>
          <cell r="U568">
            <v>2</v>
          </cell>
          <cell r="V568">
            <v>215.15</v>
          </cell>
          <cell r="W568">
            <v>0</v>
          </cell>
          <cell r="X568">
            <v>0.13941187462186744</v>
          </cell>
          <cell r="Y568">
            <v>0</v>
          </cell>
          <cell r="Z568">
            <v>1.1206742332947543E-3</v>
          </cell>
        </row>
        <row r="569">
          <cell r="A569" t="str">
            <v>NE745</v>
          </cell>
          <cell r="B569" t="str">
            <v>XXXXXXXX</v>
          </cell>
          <cell r="C569" t="str">
            <v>Yes</v>
          </cell>
          <cell r="D569" t="str">
            <v>Nonequipment</v>
          </cell>
          <cell r="E569" t="str">
            <v>Heat Pump Tune Up</v>
          </cell>
          <cell r="F569" t="str">
            <v>Maintenace for Standard Heating and Cooling System</v>
          </cell>
          <cell r="G569" t="str">
            <v>Standard Heating and Cooling System, No Maintenace Performed</v>
          </cell>
          <cell r="H569" t="str">
            <v>Residential</v>
          </cell>
          <cell r="I569" t="str">
            <v>Existing</v>
          </cell>
          <cell r="J569" t="str">
            <v>Manufactured Home</v>
          </cell>
          <cell r="K569" t="str">
            <v>FL Zone 2</v>
          </cell>
          <cell r="L569" t="str">
            <v>Space Heating</v>
          </cell>
          <cell r="N569" t="str">
            <v>Heat pump-heating</v>
          </cell>
          <cell r="O569" t="str">
            <v>Per End Use Consumption</v>
          </cell>
          <cell r="P569">
            <v>0</v>
          </cell>
          <cell r="Q569">
            <v>3980</v>
          </cell>
          <cell r="R569">
            <v>3781</v>
          </cell>
          <cell r="S569">
            <v>199</v>
          </cell>
          <cell r="T569">
            <v>0.05</v>
          </cell>
          <cell r="U569">
            <v>2</v>
          </cell>
          <cell r="V569">
            <v>323.64999999999998</v>
          </cell>
          <cell r="W569">
            <v>0</v>
          </cell>
          <cell r="X569">
            <v>0.20971718903726419</v>
          </cell>
          <cell r="Y569">
            <v>0</v>
          </cell>
          <cell r="Z569">
            <v>1.0538552212927849E-3</v>
          </cell>
        </row>
        <row r="570">
          <cell r="A570" t="str">
            <v>NN746</v>
          </cell>
          <cell r="B570" t="str">
            <v>XXXXXXXX</v>
          </cell>
          <cell r="C570" t="str">
            <v>Yes</v>
          </cell>
          <cell r="D570" t="str">
            <v>Nonequipment</v>
          </cell>
          <cell r="E570" t="str">
            <v>Heat Pump Tune Up</v>
          </cell>
          <cell r="F570" t="str">
            <v>Maintenace for Standard Heating and Cooling System</v>
          </cell>
          <cell r="G570" t="str">
            <v>N/A - Retrofit Only</v>
          </cell>
          <cell r="H570" t="str">
            <v>Residential</v>
          </cell>
          <cell r="I570" t="str">
            <v>New</v>
          </cell>
          <cell r="J570" t="str">
            <v>Single Family</v>
          </cell>
          <cell r="K570" t="str">
            <v>FL Zone 2</v>
          </cell>
          <cell r="L570" t="str">
            <v>Space Heating</v>
          </cell>
          <cell r="N570" t="str">
            <v>Heat pump-heating</v>
          </cell>
          <cell r="O570" t="str">
            <v>Per End Use Consumption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2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</row>
        <row r="571">
          <cell r="A571" t="str">
            <v>NN747</v>
          </cell>
          <cell r="B571" t="str">
            <v>XXXXXXXX</v>
          </cell>
          <cell r="C571" t="str">
            <v>Yes</v>
          </cell>
          <cell r="D571" t="str">
            <v>Nonequipment</v>
          </cell>
          <cell r="E571" t="str">
            <v>Heat Pump Tune Up</v>
          </cell>
          <cell r="F571" t="str">
            <v>Maintenace for Standard Heating and Cooling System</v>
          </cell>
          <cell r="G571" t="str">
            <v>N/A - Retrofit Only</v>
          </cell>
          <cell r="H571" t="str">
            <v>Residential</v>
          </cell>
          <cell r="I571" t="str">
            <v>New</v>
          </cell>
          <cell r="J571" t="str">
            <v>Multi-Family</v>
          </cell>
          <cell r="K571" t="str">
            <v>FL Zone 2</v>
          </cell>
          <cell r="L571" t="str">
            <v>Space Heating</v>
          </cell>
          <cell r="N571" t="str">
            <v>Heat pump-heating</v>
          </cell>
          <cell r="O571" t="str">
            <v>Per End Use Consumption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2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</row>
        <row r="572">
          <cell r="A572" t="str">
            <v>NN748</v>
          </cell>
          <cell r="B572" t="str">
            <v>XXXXXXXX</v>
          </cell>
          <cell r="C572" t="str">
            <v>Yes</v>
          </cell>
          <cell r="D572" t="str">
            <v>Nonequipment</v>
          </cell>
          <cell r="E572" t="str">
            <v>Heat Pump Tune Up</v>
          </cell>
          <cell r="F572" t="str">
            <v>Maintenace for Standard Heating and Cooling System</v>
          </cell>
          <cell r="G572" t="str">
            <v>N/A - Retrofit Only</v>
          </cell>
          <cell r="H572" t="str">
            <v>Residential</v>
          </cell>
          <cell r="I572" t="str">
            <v>New</v>
          </cell>
          <cell r="J572" t="str">
            <v>Manufactured Home</v>
          </cell>
          <cell r="K572" t="str">
            <v>FL Zone 2</v>
          </cell>
          <cell r="L572" t="str">
            <v>Space Heating</v>
          </cell>
          <cell r="N572" t="str">
            <v>Heat pump-heating</v>
          </cell>
          <cell r="O572" t="str">
            <v>Per End Use Consumption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2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</row>
        <row r="573">
          <cell r="A573" t="str">
            <v>NE749</v>
          </cell>
          <cell r="B573" t="str">
            <v>XXXXXXXX</v>
          </cell>
          <cell r="C573" t="str">
            <v>Yes</v>
          </cell>
          <cell r="D573" t="str">
            <v>Nonequipment</v>
          </cell>
          <cell r="E573" t="str">
            <v>Heat Pump Tune Up</v>
          </cell>
          <cell r="F573" t="str">
            <v>Maintenace for Standard Heating and Cooling System</v>
          </cell>
          <cell r="G573" t="str">
            <v>Standard Heating and Cooling System, No Maintenace Performed</v>
          </cell>
          <cell r="H573" t="str">
            <v>Residential</v>
          </cell>
          <cell r="I573" t="str">
            <v>Existing</v>
          </cell>
          <cell r="J573" t="str">
            <v>Single Family</v>
          </cell>
          <cell r="K573" t="str">
            <v>FL Zone 2</v>
          </cell>
          <cell r="L573" t="str">
            <v>Space Cooling</v>
          </cell>
          <cell r="N573" t="str">
            <v>Heat pump-cooling</v>
          </cell>
          <cell r="O573" t="str">
            <v>Per End Use Consumption</v>
          </cell>
          <cell r="P573">
            <v>0</v>
          </cell>
          <cell r="Q573">
            <v>3747.04</v>
          </cell>
          <cell r="R573">
            <v>3559.6880000000001</v>
          </cell>
          <cell r="S573">
            <v>187.352</v>
          </cell>
          <cell r="T573">
            <v>0.05</v>
          </cell>
          <cell r="U573">
            <v>2</v>
          </cell>
          <cell r="V573">
            <v>330.85950000000003</v>
          </cell>
          <cell r="W573">
            <v>0.14517956572532456</v>
          </cell>
          <cell r="X573">
            <v>0</v>
          </cell>
          <cell r="Y573">
            <v>7.7490267371218115E-4</v>
          </cell>
          <cell r="Z573">
            <v>0</v>
          </cell>
        </row>
        <row r="574">
          <cell r="A574" t="str">
            <v>NE750</v>
          </cell>
          <cell r="B574" t="str">
            <v>XXXXXXXX</v>
          </cell>
          <cell r="C574" t="str">
            <v>Yes</v>
          </cell>
          <cell r="D574" t="str">
            <v>Nonequipment</v>
          </cell>
          <cell r="E574" t="str">
            <v>Heat Pump Tune Up</v>
          </cell>
          <cell r="F574" t="str">
            <v>Maintenace for Standard Heating and Cooling System</v>
          </cell>
          <cell r="G574" t="str">
            <v>Standard Heating and Cooling System, No Maintenace Performed</v>
          </cell>
          <cell r="H574" t="str">
            <v>Residential</v>
          </cell>
          <cell r="I574" t="str">
            <v>Existing</v>
          </cell>
          <cell r="J574" t="str">
            <v>Multi-Family</v>
          </cell>
          <cell r="K574" t="str">
            <v>FL Zone 2</v>
          </cell>
          <cell r="L574" t="str">
            <v>Space Cooling</v>
          </cell>
          <cell r="N574" t="str">
            <v>Heat pump-cooling</v>
          </cell>
          <cell r="O574" t="str">
            <v>Per End Use Consumption</v>
          </cell>
          <cell r="P574">
            <v>0</v>
          </cell>
          <cell r="Q574">
            <v>1815</v>
          </cell>
          <cell r="R574">
            <v>1724.25</v>
          </cell>
          <cell r="S574">
            <v>90.75</v>
          </cell>
          <cell r="T574">
            <v>0.05</v>
          </cell>
          <cell r="U574">
            <v>2</v>
          </cell>
          <cell r="V574">
            <v>215.15</v>
          </cell>
          <cell r="W574">
            <v>9.4406790694550338E-2</v>
          </cell>
          <cell r="X574">
            <v>0</v>
          </cell>
          <cell r="Y574">
            <v>1.0402952142650175E-3</v>
          </cell>
          <cell r="Z574">
            <v>0</v>
          </cell>
        </row>
        <row r="575">
          <cell r="A575" t="str">
            <v>NE751</v>
          </cell>
          <cell r="B575" t="str">
            <v>XXXXXXXX</v>
          </cell>
          <cell r="C575" t="str">
            <v>Yes</v>
          </cell>
          <cell r="D575" t="str">
            <v>Nonequipment</v>
          </cell>
          <cell r="E575" t="str">
            <v>Heat Pump Tune Up</v>
          </cell>
          <cell r="F575" t="str">
            <v>Maintenace for Standard Heating and Cooling System</v>
          </cell>
          <cell r="G575" t="str">
            <v>Standard Heating and Cooling System, No Maintenace Performed</v>
          </cell>
          <cell r="H575" t="str">
            <v>Residential</v>
          </cell>
          <cell r="I575" t="str">
            <v>Existing</v>
          </cell>
          <cell r="J575" t="str">
            <v>Manufactured Home</v>
          </cell>
          <cell r="K575" t="str">
            <v>FL Zone 2</v>
          </cell>
          <cell r="L575" t="str">
            <v>Space Cooling</v>
          </cell>
          <cell r="N575" t="str">
            <v>Heat pump-cooling</v>
          </cell>
          <cell r="O575" t="str">
            <v>Per End Use Consumption</v>
          </cell>
          <cell r="P575">
            <v>0</v>
          </cell>
          <cell r="Q575">
            <v>2493</v>
          </cell>
          <cell r="R575">
            <v>2368.35</v>
          </cell>
          <cell r="S575">
            <v>124.65</v>
          </cell>
          <cell r="T575">
            <v>0.05</v>
          </cell>
          <cell r="U575">
            <v>2</v>
          </cell>
          <cell r="V575">
            <v>323.64999999999998</v>
          </cell>
          <cell r="W575">
            <v>0.14201607161650576</v>
          </cell>
          <cell r="X575">
            <v>0</v>
          </cell>
          <cell r="Y575">
            <v>1.1393186651945909E-3</v>
          </cell>
          <cell r="Z575">
            <v>0</v>
          </cell>
        </row>
        <row r="576">
          <cell r="A576" t="str">
            <v>NN752</v>
          </cell>
          <cell r="B576" t="str">
            <v>XXXXXXXX</v>
          </cell>
          <cell r="C576" t="str">
            <v>Yes</v>
          </cell>
          <cell r="D576" t="str">
            <v>Nonequipment</v>
          </cell>
          <cell r="E576" t="str">
            <v>Heat Pump Tune Up</v>
          </cell>
          <cell r="F576" t="str">
            <v>Maintenace for Standard Heating and Cooling System</v>
          </cell>
          <cell r="G576" t="str">
            <v>N/A - Retrofit Only</v>
          </cell>
          <cell r="H576" t="str">
            <v>Residential</v>
          </cell>
          <cell r="I576" t="str">
            <v>New</v>
          </cell>
          <cell r="J576" t="str">
            <v>Single Family</v>
          </cell>
          <cell r="K576" t="str">
            <v>FL Zone 2</v>
          </cell>
          <cell r="L576" t="str">
            <v>Space Cooling</v>
          </cell>
          <cell r="N576" t="str">
            <v>Heat pump-cooling</v>
          </cell>
          <cell r="O576" t="str">
            <v>Per End Use Consumption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2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</row>
        <row r="577">
          <cell r="A577" t="str">
            <v>NN753</v>
          </cell>
          <cell r="B577" t="str">
            <v>XXXXXXXX</v>
          </cell>
          <cell r="C577" t="str">
            <v>Yes</v>
          </cell>
          <cell r="D577" t="str">
            <v>Nonequipment</v>
          </cell>
          <cell r="E577" t="str">
            <v>Heat Pump Tune Up</v>
          </cell>
          <cell r="F577" t="str">
            <v>Maintenace for Standard Heating and Cooling System</v>
          </cell>
          <cell r="G577" t="str">
            <v>N/A - Retrofit Only</v>
          </cell>
          <cell r="H577" t="str">
            <v>Residential</v>
          </cell>
          <cell r="I577" t="str">
            <v>New</v>
          </cell>
          <cell r="J577" t="str">
            <v>Multi-Family</v>
          </cell>
          <cell r="K577" t="str">
            <v>FL Zone 2</v>
          </cell>
          <cell r="L577" t="str">
            <v>Space Cooling</v>
          </cell>
          <cell r="N577" t="str">
            <v>Heat pump-cooling</v>
          </cell>
          <cell r="O577" t="str">
            <v>Per End Use Consumption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2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</row>
        <row r="578">
          <cell r="A578" t="str">
            <v>NN754</v>
          </cell>
          <cell r="B578" t="str">
            <v>XXXXXXXX</v>
          </cell>
          <cell r="C578" t="str">
            <v>Yes</v>
          </cell>
          <cell r="D578" t="str">
            <v>Nonequipment</v>
          </cell>
          <cell r="E578" t="str">
            <v>Heat Pump Tune Up</v>
          </cell>
          <cell r="F578" t="str">
            <v>Maintenace for Standard Heating and Cooling System</v>
          </cell>
          <cell r="G578" t="str">
            <v>N/A - Retrofit Only</v>
          </cell>
          <cell r="H578" t="str">
            <v>Residential</v>
          </cell>
          <cell r="I578" t="str">
            <v>New</v>
          </cell>
          <cell r="J578" t="str">
            <v>Manufactured Home</v>
          </cell>
          <cell r="K578" t="str">
            <v>FL Zone 2</v>
          </cell>
          <cell r="L578" t="str">
            <v>Space Cooling</v>
          </cell>
          <cell r="N578" t="str">
            <v>Heat pump-cooling</v>
          </cell>
          <cell r="O578" t="str">
            <v>Per End Use Consumption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2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</row>
        <row r="579">
          <cell r="A579" t="str">
            <v>NE755</v>
          </cell>
          <cell r="B579" t="str">
            <v>XXXXXXXX</v>
          </cell>
          <cell r="C579" t="str">
            <v>Yes</v>
          </cell>
          <cell r="D579" t="str">
            <v>Nonequipment</v>
          </cell>
          <cell r="E579" t="str">
            <v>Home Energy Management System</v>
          </cell>
          <cell r="F579" t="str">
            <v>Typical HVAC by Building Type Controlled by Energy Management System</v>
          </cell>
          <cell r="G579" t="str">
            <v>Typical HVAC by Building Type, Manually Controlled</v>
          </cell>
          <cell r="H579" t="str">
            <v>Residential</v>
          </cell>
          <cell r="I579" t="str">
            <v>Existing</v>
          </cell>
          <cell r="J579" t="str">
            <v>Single Family</v>
          </cell>
          <cell r="K579" t="str">
            <v>FL Zone 2</v>
          </cell>
          <cell r="L579" t="str">
            <v>Space Cooling</v>
          </cell>
          <cell r="N579" t="str">
            <v/>
          </cell>
          <cell r="O579" t="str">
            <v>Per End Use Consumption</v>
          </cell>
          <cell r="P579">
            <v>9.499999999999998E-3</v>
          </cell>
          <cell r="Q579">
            <v>3747.04</v>
          </cell>
          <cell r="R579">
            <v>3480.2507519999999</v>
          </cell>
          <cell r="S579">
            <v>266.78924799999999</v>
          </cell>
          <cell r="T579">
            <v>7.1199999999999999E-2</v>
          </cell>
          <cell r="U579">
            <v>11</v>
          </cell>
          <cell r="V579">
            <v>697.31174799999997</v>
          </cell>
          <cell r="W579">
            <v>0.30597705899273542</v>
          </cell>
          <cell r="X579">
            <v>0</v>
          </cell>
          <cell r="Y579">
            <v>1.1468867703121808E-3</v>
          </cell>
          <cell r="Z579">
            <v>0</v>
          </cell>
        </row>
        <row r="580">
          <cell r="A580" t="str">
            <v>NE756</v>
          </cell>
          <cell r="B580" t="str">
            <v>XXXXXXXX</v>
          </cell>
          <cell r="C580" t="str">
            <v>Yes</v>
          </cell>
          <cell r="D580" t="str">
            <v>Nonequipment</v>
          </cell>
          <cell r="E580" t="str">
            <v>Home Energy Management System</v>
          </cell>
          <cell r="F580" t="str">
            <v>Typical HVAC by Building Type Controlled by Energy Management System</v>
          </cell>
          <cell r="G580" t="str">
            <v>Typical HVAC by Building Type, Manually Controlled</v>
          </cell>
          <cell r="H580" t="str">
            <v>Residential</v>
          </cell>
          <cell r="I580" t="str">
            <v>Existing</v>
          </cell>
          <cell r="J580" t="str">
            <v>Multi-Family</v>
          </cell>
          <cell r="K580" t="str">
            <v>FL Zone 2</v>
          </cell>
          <cell r="L580" t="str">
            <v>Space Cooling</v>
          </cell>
          <cell r="N580" t="str">
            <v/>
          </cell>
          <cell r="O580" t="str">
            <v>Per End Use Consumption</v>
          </cell>
          <cell r="P580">
            <v>2.9081632749999999E-2</v>
          </cell>
          <cell r="Q580">
            <v>1815</v>
          </cell>
          <cell r="R580">
            <v>1685.7719999999999</v>
          </cell>
          <cell r="S580">
            <v>129.22800000000001</v>
          </cell>
          <cell r="T580">
            <v>7.1199999999999999E-2</v>
          </cell>
          <cell r="U580">
            <v>11</v>
          </cell>
          <cell r="V580">
            <v>502.428</v>
          </cell>
          <cell r="W580">
            <v>0.22046300271941219</v>
          </cell>
          <cell r="X580">
            <v>0</v>
          </cell>
          <cell r="Y580">
            <v>1.7060002686678751E-3</v>
          </cell>
          <cell r="Z580">
            <v>0</v>
          </cell>
        </row>
        <row r="581">
          <cell r="A581" t="str">
            <v>NE757</v>
          </cell>
          <cell r="B581" t="str">
            <v>XXXXXXXX</v>
          </cell>
          <cell r="C581" t="str">
            <v>Yes</v>
          </cell>
          <cell r="D581" t="str">
            <v>Nonequipment</v>
          </cell>
          <cell r="E581" t="str">
            <v>Home Energy Management System</v>
          </cell>
          <cell r="F581" t="str">
            <v>Typical HVAC by Building Type Controlled by Energy Management System</v>
          </cell>
          <cell r="G581" t="str">
            <v>Typical HVAC by Building Type, Manually Controlled</v>
          </cell>
          <cell r="H581" t="str">
            <v>Residential</v>
          </cell>
          <cell r="I581" t="str">
            <v>Existing</v>
          </cell>
          <cell r="J581" t="str">
            <v>Manufactured Home</v>
          </cell>
          <cell r="K581" t="str">
            <v>FL Zone 2</v>
          </cell>
          <cell r="L581" t="str">
            <v>Space Cooling</v>
          </cell>
          <cell r="N581" t="str">
            <v/>
          </cell>
          <cell r="O581" t="str">
            <v>Per End Use Consumption</v>
          </cell>
          <cell r="P581">
            <v>6.500000034999999E-2</v>
          </cell>
          <cell r="Q581">
            <v>2493</v>
          </cell>
          <cell r="R581">
            <v>2315.4983999999999</v>
          </cell>
          <cell r="S581">
            <v>177.5016</v>
          </cell>
          <cell r="T581">
            <v>7.1199999999999999E-2</v>
          </cell>
          <cell r="U581">
            <v>11</v>
          </cell>
          <cell r="V581">
            <v>774.50160000000005</v>
          </cell>
          <cell r="W581">
            <v>0.33984759676409176</v>
          </cell>
          <cell r="X581">
            <v>0</v>
          </cell>
          <cell r="Y581">
            <v>1.9146170894464712E-3</v>
          </cell>
          <cell r="Z581">
            <v>0</v>
          </cell>
        </row>
        <row r="582">
          <cell r="A582" t="str">
            <v>NN758</v>
          </cell>
          <cell r="B582" t="str">
            <v>XXXXXXXX</v>
          </cell>
          <cell r="C582" t="str">
            <v>Yes</v>
          </cell>
          <cell r="D582" t="str">
            <v>Nonequipment</v>
          </cell>
          <cell r="E582" t="str">
            <v>Home Energy Management System</v>
          </cell>
          <cell r="F582" t="str">
            <v>Typical HVAC by Building Type Controlled by Energy Management System</v>
          </cell>
          <cell r="G582" t="str">
            <v>Typical HVAC by Building Type, Manually Controlled</v>
          </cell>
          <cell r="H582" t="str">
            <v>Residential</v>
          </cell>
          <cell r="I582" t="str">
            <v>New</v>
          </cell>
          <cell r="J582" t="str">
            <v>Single Family</v>
          </cell>
          <cell r="K582" t="str">
            <v>FL Zone 2</v>
          </cell>
          <cell r="L582" t="str">
            <v>Space Cooling</v>
          </cell>
          <cell r="N582" t="str">
            <v/>
          </cell>
          <cell r="O582" t="str">
            <v>Per End Use Consumption</v>
          </cell>
          <cell r="P582">
            <v>9.499999999999998E-3</v>
          </cell>
          <cell r="Q582">
            <v>3747.04</v>
          </cell>
          <cell r="R582">
            <v>3480.2507519999999</v>
          </cell>
          <cell r="S582">
            <v>266.78924799999999</v>
          </cell>
          <cell r="T582">
            <v>7.1199999999999999E-2</v>
          </cell>
          <cell r="U582">
            <v>11</v>
          </cell>
          <cell r="V582">
            <v>697.31174799999997</v>
          </cell>
          <cell r="W582">
            <v>0.30597705899273542</v>
          </cell>
          <cell r="X582">
            <v>0</v>
          </cell>
          <cell r="Y582">
            <v>1.1468867703121808E-3</v>
          </cell>
          <cell r="Z582">
            <v>0</v>
          </cell>
        </row>
        <row r="583">
          <cell r="A583" t="str">
            <v>NN759</v>
          </cell>
          <cell r="B583" t="str">
            <v>XXXXXXXX</v>
          </cell>
          <cell r="C583" t="str">
            <v>Yes</v>
          </cell>
          <cell r="D583" t="str">
            <v>Nonequipment</v>
          </cell>
          <cell r="E583" t="str">
            <v>Home Energy Management System</v>
          </cell>
          <cell r="F583" t="str">
            <v>Typical HVAC by Building Type Controlled by Energy Management System</v>
          </cell>
          <cell r="G583" t="str">
            <v>Typical HVAC by Building Type, Manually Controlled</v>
          </cell>
          <cell r="H583" t="str">
            <v>Residential</v>
          </cell>
          <cell r="I583" t="str">
            <v>New</v>
          </cell>
          <cell r="J583" t="str">
            <v>Multi-Family</v>
          </cell>
          <cell r="K583" t="str">
            <v>FL Zone 2</v>
          </cell>
          <cell r="L583" t="str">
            <v>Space Cooling</v>
          </cell>
          <cell r="N583" t="str">
            <v/>
          </cell>
          <cell r="O583" t="str">
            <v>Per End Use Consumption</v>
          </cell>
          <cell r="P583">
            <v>2.9081632749999999E-2</v>
          </cell>
          <cell r="Q583">
            <v>1815</v>
          </cell>
          <cell r="R583">
            <v>1685.7719999999999</v>
          </cell>
          <cell r="S583">
            <v>129.22800000000001</v>
          </cell>
          <cell r="T583">
            <v>7.1199999999999999E-2</v>
          </cell>
          <cell r="U583">
            <v>11</v>
          </cell>
          <cell r="V583">
            <v>502.428</v>
          </cell>
          <cell r="W583">
            <v>0.22046300271941219</v>
          </cell>
          <cell r="X583">
            <v>0</v>
          </cell>
          <cell r="Y583">
            <v>1.7060002686678751E-3</v>
          </cell>
          <cell r="Z583">
            <v>0</v>
          </cell>
        </row>
        <row r="584">
          <cell r="A584" t="str">
            <v>NN760</v>
          </cell>
          <cell r="B584" t="str">
            <v>XXXXXXXX</v>
          </cell>
          <cell r="C584" t="str">
            <v>Yes</v>
          </cell>
          <cell r="D584" t="str">
            <v>Nonequipment</v>
          </cell>
          <cell r="E584" t="str">
            <v>Home Energy Management System</v>
          </cell>
          <cell r="F584" t="str">
            <v>Typical HVAC by Building Type Controlled by Energy Management System</v>
          </cell>
          <cell r="G584" t="str">
            <v>Typical HVAC by Building Type, Manually Controlled</v>
          </cell>
          <cell r="H584" t="str">
            <v>Residential</v>
          </cell>
          <cell r="I584" t="str">
            <v>New</v>
          </cell>
          <cell r="J584" t="str">
            <v>Manufactured Home</v>
          </cell>
          <cell r="K584" t="str">
            <v>FL Zone 2</v>
          </cell>
          <cell r="L584" t="str">
            <v>Space Cooling</v>
          </cell>
          <cell r="N584" t="str">
            <v/>
          </cell>
          <cell r="O584" t="str">
            <v>Per End Use Consumption</v>
          </cell>
          <cell r="P584">
            <v>6.500000034999999E-2</v>
          </cell>
          <cell r="Q584">
            <v>2493</v>
          </cell>
          <cell r="R584">
            <v>2315.4983999999999</v>
          </cell>
          <cell r="S584">
            <v>177.5016</v>
          </cell>
          <cell r="T584">
            <v>7.1199999999999999E-2</v>
          </cell>
          <cell r="U584">
            <v>11</v>
          </cell>
          <cell r="V584">
            <v>774.50160000000005</v>
          </cell>
          <cell r="W584">
            <v>0.33984759676409176</v>
          </cell>
          <cell r="X584">
            <v>0</v>
          </cell>
          <cell r="Y584">
            <v>1.9146170894464712E-3</v>
          </cell>
          <cell r="Z584">
            <v>0</v>
          </cell>
        </row>
        <row r="585">
          <cell r="A585" t="str">
            <v>NE761</v>
          </cell>
          <cell r="B585" t="str">
            <v>XXXXXXXX</v>
          </cell>
          <cell r="C585" t="str">
            <v>Yes</v>
          </cell>
          <cell r="D585" t="str">
            <v>Nonequipment</v>
          </cell>
          <cell r="E585" t="str">
            <v>Home Energy Management System</v>
          </cell>
          <cell r="F585" t="str">
            <v>Typical HVAC by Building Type Controlled by Energy Management System</v>
          </cell>
          <cell r="G585" t="str">
            <v>Typical HVAC by Building Type, Manually Controlled</v>
          </cell>
          <cell r="H585" t="str">
            <v>Residential</v>
          </cell>
          <cell r="I585" t="str">
            <v>Existing</v>
          </cell>
          <cell r="J585" t="str">
            <v>Single Family</v>
          </cell>
          <cell r="K585" t="str">
            <v>FL Zone 2</v>
          </cell>
          <cell r="L585" t="str">
            <v>Space Heating</v>
          </cell>
          <cell r="N585" t="str">
            <v/>
          </cell>
          <cell r="O585" t="str">
            <v>Per End Use Consumption</v>
          </cell>
          <cell r="P585">
            <v>9.499999999999998E-3</v>
          </cell>
          <cell r="Q585">
            <v>2870.15</v>
          </cell>
          <cell r="R585">
            <v>2439.6275000000001</v>
          </cell>
          <cell r="S585">
            <v>430.52249999999998</v>
          </cell>
          <cell r="T585">
            <v>0.15</v>
          </cell>
          <cell r="U585">
            <v>11</v>
          </cell>
          <cell r="V585">
            <v>697.31174799999997</v>
          </cell>
          <cell r="W585">
            <v>0</v>
          </cell>
          <cell r="X585">
            <v>0.45184075289115133</v>
          </cell>
          <cell r="Y585">
            <v>0</v>
          </cell>
          <cell r="Z585">
            <v>1.0495171631939128E-3</v>
          </cell>
        </row>
        <row r="586">
          <cell r="A586" t="str">
            <v>NE762</v>
          </cell>
          <cell r="B586" t="str">
            <v>XXXXXXXX</v>
          </cell>
          <cell r="C586" t="str">
            <v>Yes</v>
          </cell>
          <cell r="D586" t="str">
            <v>Nonequipment</v>
          </cell>
          <cell r="E586" t="str">
            <v>Home Energy Management System</v>
          </cell>
          <cell r="F586" t="str">
            <v>Typical HVAC by Building Type Controlled by Energy Management System</v>
          </cell>
          <cell r="G586" t="str">
            <v>Typical HVAC by Building Type, Manually Controlled</v>
          </cell>
          <cell r="H586" t="str">
            <v>Residential</v>
          </cell>
          <cell r="I586" t="str">
            <v>Existing</v>
          </cell>
          <cell r="J586" t="str">
            <v>Multi-Family</v>
          </cell>
          <cell r="K586" t="str">
            <v>FL Zone 2</v>
          </cell>
          <cell r="L586" t="str">
            <v>Space Heating</v>
          </cell>
          <cell r="N586" t="str">
            <v/>
          </cell>
          <cell r="O586" t="str">
            <v>Per End Use Consumption</v>
          </cell>
          <cell r="P586">
            <v>2.9081632749999999E-2</v>
          </cell>
          <cell r="Q586">
            <v>2488</v>
          </cell>
          <cell r="R586">
            <v>2114.8000000000002</v>
          </cell>
          <cell r="S586">
            <v>373.2</v>
          </cell>
          <cell r="T586">
            <v>0.15</v>
          </cell>
          <cell r="U586">
            <v>11</v>
          </cell>
          <cell r="V586">
            <v>502.428</v>
          </cell>
          <cell r="W586">
            <v>0</v>
          </cell>
          <cell r="X586">
            <v>0.32556090793639603</v>
          </cell>
          <cell r="Y586">
            <v>0</v>
          </cell>
          <cell r="Z586">
            <v>8.7234969972239018E-4</v>
          </cell>
        </row>
        <row r="587">
          <cell r="A587" t="str">
            <v>NE763</v>
          </cell>
          <cell r="B587" t="str">
            <v>XXXXXXXX</v>
          </cell>
          <cell r="C587" t="str">
            <v>Yes</v>
          </cell>
          <cell r="D587" t="str">
            <v>Nonequipment</v>
          </cell>
          <cell r="E587" t="str">
            <v>Home Energy Management System</v>
          </cell>
          <cell r="F587" t="str">
            <v>Typical HVAC by Building Type Controlled by Energy Management System</v>
          </cell>
          <cell r="G587" t="str">
            <v>Typical HVAC by Building Type, Manually Controlled</v>
          </cell>
          <cell r="H587" t="str">
            <v>Residential</v>
          </cell>
          <cell r="I587" t="str">
            <v>Existing</v>
          </cell>
          <cell r="J587" t="str">
            <v>Manufactured Home</v>
          </cell>
          <cell r="K587" t="str">
            <v>FL Zone 2</v>
          </cell>
          <cell r="L587" t="str">
            <v>Space Heating</v>
          </cell>
          <cell r="N587" t="str">
            <v/>
          </cell>
          <cell r="O587" t="str">
            <v>Per End Use Consumption</v>
          </cell>
          <cell r="P587">
            <v>6.500000034999999E-2</v>
          </cell>
          <cell r="Q587">
            <v>3980</v>
          </cell>
          <cell r="R587">
            <v>3383</v>
          </cell>
          <cell r="S587">
            <v>597</v>
          </cell>
          <cell r="T587">
            <v>0.15</v>
          </cell>
          <cell r="U587">
            <v>11</v>
          </cell>
          <cell r="V587">
            <v>774.50160000000005</v>
          </cell>
          <cell r="W587">
            <v>0</v>
          </cell>
          <cell r="X587">
            <v>0.50185786638919694</v>
          </cell>
          <cell r="Y587">
            <v>0</v>
          </cell>
          <cell r="Z587">
            <v>8.4063294202545548E-4</v>
          </cell>
        </row>
        <row r="588">
          <cell r="A588" t="str">
            <v>NN764</v>
          </cell>
          <cell r="B588" t="str">
            <v>XXXXXXXX</v>
          </cell>
          <cell r="C588" t="str">
            <v>Yes</v>
          </cell>
          <cell r="D588" t="str">
            <v>Nonequipment</v>
          </cell>
          <cell r="E588" t="str">
            <v>Home Energy Management System</v>
          </cell>
          <cell r="F588" t="str">
            <v>Typical HVAC by Building Type Controlled by Energy Management System</v>
          </cell>
          <cell r="G588" t="str">
            <v>Typical HVAC by Building Type, Manually Controlled</v>
          </cell>
          <cell r="H588" t="str">
            <v>Residential</v>
          </cell>
          <cell r="I588" t="str">
            <v>New</v>
          </cell>
          <cell r="J588" t="str">
            <v>Single Family</v>
          </cell>
          <cell r="K588" t="str">
            <v>FL Zone 2</v>
          </cell>
          <cell r="L588" t="str">
            <v>Space Heating</v>
          </cell>
          <cell r="N588" t="str">
            <v/>
          </cell>
          <cell r="O588" t="str">
            <v>Per End Use Consumption</v>
          </cell>
          <cell r="P588">
            <v>9.499999999999998E-3</v>
          </cell>
          <cell r="Q588">
            <v>2870.15</v>
          </cell>
          <cell r="R588">
            <v>2439.6275000000001</v>
          </cell>
          <cell r="S588">
            <v>430.52249999999998</v>
          </cell>
          <cell r="T588">
            <v>0.15</v>
          </cell>
          <cell r="U588">
            <v>11</v>
          </cell>
          <cell r="V588">
            <v>697.31174799999997</v>
          </cell>
          <cell r="W588">
            <v>0</v>
          </cell>
          <cell r="X588">
            <v>0.45184075289115133</v>
          </cell>
          <cell r="Y588">
            <v>0</v>
          </cell>
          <cell r="Z588">
            <v>1.0495171631939128E-3</v>
          </cell>
        </row>
        <row r="589">
          <cell r="A589" t="str">
            <v>NN765</v>
          </cell>
          <cell r="B589" t="str">
            <v>XXXXXXXX</v>
          </cell>
          <cell r="C589" t="str">
            <v>Yes</v>
          </cell>
          <cell r="D589" t="str">
            <v>Nonequipment</v>
          </cell>
          <cell r="E589" t="str">
            <v>Home Energy Management System</v>
          </cell>
          <cell r="F589" t="str">
            <v>Typical HVAC by Building Type Controlled by Energy Management System</v>
          </cell>
          <cell r="G589" t="str">
            <v>Typical HVAC by Building Type, Manually Controlled</v>
          </cell>
          <cell r="H589" t="str">
            <v>Residential</v>
          </cell>
          <cell r="I589" t="str">
            <v>New</v>
          </cell>
          <cell r="J589" t="str">
            <v>Multi-Family</v>
          </cell>
          <cell r="K589" t="str">
            <v>FL Zone 2</v>
          </cell>
          <cell r="L589" t="str">
            <v>Space Heating</v>
          </cell>
          <cell r="N589" t="str">
            <v/>
          </cell>
          <cell r="O589" t="str">
            <v>Per End Use Consumption</v>
          </cell>
          <cell r="P589">
            <v>2.9081632749999999E-2</v>
          </cell>
          <cell r="Q589">
            <v>2488</v>
          </cell>
          <cell r="R589">
            <v>2114.8000000000002</v>
          </cell>
          <cell r="S589">
            <v>373.2</v>
          </cell>
          <cell r="T589">
            <v>0.15</v>
          </cell>
          <cell r="U589">
            <v>11</v>
          </cell>
          <cell r="V589">
            <v>502.428</v>
          </cell>
          <cell r="W589">
            <v>0</v>
          </cell>
          <cell r="X589">
            <v>0.32556090793639603</v>
          </cell>
          <cell r="Y589">
            <v>0</v>
          </cell>
          <cell r="Z589">
            <v>8.7234969972239018E-4</v>
          </cell>
        </row>
        <row r="590">
          <cell r="A590" t="str">
            <v>NN766</v>
          </cell>
          <cell r="B590" t="str">
            <v>XXXXXXXX</v>
          </cell>
          <cell r="C590" t="str">
            <v>Yes</v>
          </cell>
          <cell r="D590" t="str">
            <v>Nonequipment</v>
          </cell>
          <cell r="E590" t="str">
            <v>Home Energy Management System</v>
          </cell>
          <cell r="F590" t="str">
            <v>Typical HVAC by Building Type Controlled by Energy Management System</v>
          </cell>
          <cell r="G590" t="str">
            <v>Typical HVAC by Building Type, Manually Controlled</v>
          </cell>
          <cell r="H590" t="str">
            <v>Residential</v>
          </cell>
          <cell r="I590" t="str">
            <v>New</v>
          </cell>
          <cell r="J590" t="str">
            <v>Manufactured Home</v>
          </cell>
          <cell r="K590" t="str">
            <v>FL Zone 2</v>
          </cell>
          <cell r="L590" t="str">
            <v>Space Heating</v>
          </cell>
          <cell r="N590" t="str">
            <v/>
          </cell>
          <cell r="O590" t="str">
            <v>Per End Use Consumption</v>
          </cell>
          <cell r="P590">
            <v>6.500000034999999E-2</v>
          </cell>
          <cell r="Q590">
            <v>3980</v>
          </cell>
          <cell r="R590">
            <v>3383</v>
          </cell>
          <cell r="S590">
            <v>597</v>
          </cell>
          <cell r="T590">
            <v>0.15</v>
          </cell>
          <cell r="U590">
            <v>11</v>
          </cell>
          <cell r="V590">
            <v>774.50160000000005</v>
          </cell>
          <cell r="W590">
            <v>0</v>
          </cell>
          <cell r="X590">
            <v>0.50185786638919694</v>
          </cell>
          <cell r="Y590">
            <v>0</v>
          </cell>
          <cell r="Z590">
            <v>8.4063294202545548E-4</v>
          </cell>
        </row>
        <row r="591">
          <cell r="A591" t="str">
            <v>NE767</v>
          </cell>
          <cell r="B591" t="str">
            <v>XXXXXXXX</v>
          </cell>
          <cell r="C591" t="str">
            <v>Yes</v>
          </cell>
          <cell r="D591" t="str">
            <v>Nonequipment</v>
          </cell>
          <cell r="E591" t="str">
            <v>HVAC ECM Motor</v>
          </cell>
          <cell r="F591" t="str">
            <v>Variable Speed Electronically Commutated Motor for an Electric Furnace</v>
          </cell>
          <cell r="G591" t="str">
            <v>Permanent Split Capacitor Motor for Electric Furnace</v>
          </cell>
          <cell r="H591" t="str">
            <v>Residential</v>
          </cell>
          <cell r="I591" t="str">
            <v>Existing</v>
          </cell>
          <cell r="J591" t="str">
            <v>Single Family</v>
          </cell>
          <cell r="K591" t="str">
            <v>FL Zone 2</v>
          </cell>
          <cell r="L591" t="str">
            <v>Space Cooling</v>
          </cell>
          <cell r="N591" t="str">
            <v/>
          </cell>
          <cell r="O591" t="str">
            <v>Per Unit</v>
          </cell>
          <cell r="P591">
            <v>9.9450000000000038E-2</v>
          </cell>
          <cell r="Q591">
            <v>3747.04</v>
          </cell>
          <cell r="R591">
            <v>3716.9449763344646</v>
          </cell>
          <cell r="S591">
            <v>30.095023665535557</v>
          </cell>
          <cell r="T591">
            <v>8.0316793163498542E-3</v>
          </cell>
          <cell r="U591">
            <v>15</v>
          </cell>
          <cell r="V591">
            <v>48.017848525969328</v>
          </cell>
          <cell r="W591">
            <v>2.1070002209592417E-2</v>
          </cell>
          <cell r="X591">
            <v>0</v>
          </cell>
          <cell r="Y591">
            <v>7.0011582126521205E-4</v>
          </cell>
          <cell r="Z591">
            <v>0</v>
          </cell>
        </row>
        <row r="592">
          <cell r="A592" t="str">
            <v>NE768</v>
          </cell>
          <cell r="B592" t="str">
            <v>XXXXXXXX</v>
          </cell>
          <cell r="C592" t="str">
            <v>Yes</v>
          </cell>
          <cell r="D592" t="str">
            <v>Nonequipment</v>
          </cell>
          <cell r="E592" t="str">
            <v>HVAC ECM Motor</v>
          </cell>
          <cell r="F592" t="str">
            <v>Variable Speed Electronically Commutated Motor for an Electric Furnace</v>
          </cell>
          <cell r="G592" t="str">
            <v>Permanent Split Capacitor Motor for Electric Furnace</v>
          </cell>
          <cell r="H592" t="str">
            <v>Residential</v>
          </cell>
          <cell r="I592" t="str">
            <v>Existing</v>
          </cell>
          <cell r="J592" t="str">
            <v>Multi-Family</v>
          </cell>
          <cell r="K592" t="str">
            <v>FL Zone 2</v>
          </cell>
          <cell r="L592" t="str">
            <v>Space Cooling</v>
          </cell>
          <cell r="N592" t="str">
            <v/>
          </cell>
          <cell r="O592" t="str">
            <v>Per Unit</v>
          </cell>
          <cell r="P592">
            <v>0.76500000000000001</v>
          </cell>
          <cell r="Q592">
            <v>1815</v>
          </cell>
          <cell r="R592">
            <v>1784.9049763344644</v>
          </cell>
          <cell r="S592">
            <v>30.095023665535557</v>
          </cell>
          <cell r="T592">
            <v>1.6581280256493421E-2</v>
          </cell>
          <cell r="U592">
            <v>15</v>
          </cell>
          <cell r="V592">
            <v>48.017848525969328</v>
          </cell>
          <cell r="W592">
            <v>2.1070002209592417E-2</v>
          </cell>
          <cell r="X592">
            <v>0</v>
          </cell>
          <cell r="Y592">
            <v>7.0011582126521205E-4</v>
          </cell>
          <cell r="Z592">
            <v>0</v>
          </cell>
        </row>
        <row r="593">
          <cell r="A593" t="str">
            <v>NE769</v>
          </cell>
          <cell r="B593" t="str">
            <v>XXXXXXXX</v>
          </cell>
          <cell r="C593" t="str">
            <v>Yes</v>
          </cell>
          <cell r="D593" t="str">
            <v>Nonequipment</v>
          </cell>
          <cell r="E593" t="str">
            <v>HVAC ECM Motor</v>
          </cell>
          <cell r="F593" t="str">
            <v>Variable Speed Electronically Commutated Motor for an Electric Furnace</v>
          </cell>
          <cell r="G593" t="str">
            <v>Permanent Split Capacitor Motor for Electric Furnace</v>
          </cell>
          <cell r="H593" t="str">
            <v>Residential</v>
          </cell>
          <cell r="I593" t="str">
            <v>Existing</v>
          </cell>
          <cell r="J593" t="str">
            <v>Manufactured Home</v>
          </cell>
          <cell r="K593" t="str">
            <v>FL Zone 2</v>
          </cell>
          <cell r="L593" t="str">
            <v>Space Cooling</v>
          </cell>
          <cell r="N593" t="str">
            <v/>
          </cell>
          <cell r="O593" t="str">
            <v>Per Unit</v>
          </cell>
          <cell r="P593">
            <v>0.76500000000000001</v>
          </cell>
          <cell r="Q593">
            <v>2493</v>
          </cell>
          <cell r="R593">
            <v>2462.9049763344647</v>
          </cell>
          <cell r="S593">
            <v>30.09502366553556</v>
          </cell>
          <cell r="T593">
            <v>1.2071810535714224E-2</v>
          </cell>
          <cell r="U593">
            <v>15</v>
          </cell>
          <cell r="V593">
            <v>48.017848525969328</v>
          </cell>
          <cell r="W593">
            <v>2.1070002209592417E-2</v>
          </cell>
          <cell r="X593">
            <v>0</v>
          </cell>
          <cell r="Y593">
            <v>7.0011582126521194E-4</v>
          </cell>
          <cell r="Z593">
            <v>0</v>
          </cell>
        </row>
        <row r="594">
          <cell r="A594" t="str">
            <v>NN770</v>
          </cell>
          <cell r="B594" t="str">
            <v>XXXXXXXX</v>
          </cell>
          <cell r="C594" t="str">
            <v>Yes</v>
          </cell>
          <cell r="D594" t="str">
            <v>Nonequipment</v>
          </cell>
          <cell r="E594" t="str">
            <v>HVAC ECM Motor</v>
          </cell>
          <cell r="F594" t="str">
            <v>Variable Speed Electronically Commutated Motor for an Electric Furnace</v>
          </cell>
          <cell r="G594" t="str">
            <v>Permanent Split Capacitor Motor for Electric Furnace</v>
          </cell>
          <cell r="H594" t="str">
            <v>Residential</v>
          </cell>
          <cell r="I594" t="str">
            <v>New</v>
          </cell>
          <cell r="J594" t="str">
            <v>Single Family</v>
          </cell>
          <cell r="K594" t="str">
            <v>FL Zone 2</v>
          </cell>
          <cell r="L594" t="str">
            <v>Space Cooling</v>
          </cell>
          <cell r="N594" t="str">
            <v/>
          </cell>
          <cell r="O594" t="str">
            <v>Per Unit</v>
          </cell>
          <cell r="P594">
            <v>0.26324999999999998</v>
          </cell>
          <cell r="Q594">
            <v>3747.04</v>
          </cell>
          <cell r="R594">
            <v>3716.9449763344646</v>
          </cell>
          <cell r="S594">
            <v>30.095023665535557</v>
          </cell>
          <cell r="T594">
            <v>8.0316793163498542E-3</v>
          </cell>
          <cell r="U594">
            <v>15</v>
          </cell>
          <cell r="V594">
            <v>48.017848525969328</v>
          </cell>
          <cell r="W594">
            <v>2.1070002209592417E-2</v>
          </cell>
          <cell r="X594">
            <v>0</v>
          </cell>
          <cell r="Y594">
            <v>7.0011582126521205E-4</v>
          </cell>
          <cell r="Z594">
            <v>0</v>
          </cell>
        </row>
        <row r="595">
          <cell r="A595" t="str">
            <v>NN771</v>
          </cell>
          <cell r="B595" t="str">
            <v>XXXXXXXX</v>
          </cell>
          <cell r="C595" t="str">
            <v>Yes</v>
          </cell>
          <cell r="D595" t="str">
            <v>Nonequipment</v>
          </cell>
          <cell r="E595" t="str">
            <v>HVAC ECM Motor</v>
          </cell>
          <cell r="F595" t="str">
            <v>Variable Speed Electronically Commutated Motor for an Electric Furnace</v>
          </cell>
          <cell r="G595" t="str">
            <v>Permanent Split Capacitor Motor for Electric Furnace</v>
          </cell>
          <cell r="H595" t="str">
            <v>Residential</v>
          </cell>
          <cell r="I595" t="str">
            <v>New</v>
          </cell>
          <cell r="J595" t="str">
            <v>Multi-Family</v>
          </cell>
          <cell r="K595" t="str">
            <v>FL Zone 2</v>
          </cell>
          <cell r="L595" t="str">
            <v>Space Cooling</v>
          </cell>
          <cell r="N595" t="str">
            <v/>
          </cell>
          <cell r="O595" t="str">
            <v>Per Unit</v>
          </cell>
          <cell r="P595">
            <v>0.40499999999999997</v>
          </cell>
          <cell r="Q595">
            <v>1815</v>
          </cell>
          <cell r="R595">
            <v>1784.9049763344644</v>
          </cell>
          <cell r="S595">
            <v>30.095023665535557</v>
          </cell>
          <cell r="T595">
            <v>1.6581280256493421E-2</v>
          </cell>
          <cell r="U595">
            <v>15</v>
          </cell>
          <cell r="V595">
            <v>48.017848525969328</v>
          </cell>
          <cell r="W595">
            <v>2.1070002209592417E-2</v>
          </cell>
          <cell r="X595">
            <v>0</v>
          </cell>
          <cell r="Y595">
            <v>7.0011582126521205E-4</v>
          </cell>
          <cell r="Z595">
            <v>0</v>
          </cell>
        </row>
        <row r="596">
          <cell r="A596" t="str">
            <v>NN772</v>
          </cell>
          <cell r="B596" t="str">
            <v>XXXXXXXX</v>
          </cell>
          <cell r="C596" t="str">
            <v>Yes</v>
          </cell>
          <cell r="D596" t="str">
            <v>Nonequipment</v>
          </cell>
          <cell r="E596" t="str">
            <v>HVAC ECM Motor</v>
          </cell>
          <cell r="F596" t="str">
            <v>Variable Speed Electronically Commutated Motor for an Electric Furnace</v>
          </cell>
          <cell r="G596" t="str">
            <v>Permanent Split Capacitor Motor for Electric Furnace</v>
          </cell>
          <cell r="H596" t="str">
            <v>Residential</v>
          </cell>
          <cell r="I596" t="str">
            <v>New</v>
          </cell>
          <cell r="J596" t="str">
            <v>Manufactured Home</v>
          </cell>
          <cell r="K596" t="str">
            <v>FL Zone 2</v>
          </cell>
          <cell r="L596" t="str">
            <v>Space Cooling</v>
          </cell>
          <cell r="N596" t="str">
            <v/>
          </cell>
          <cell r="O596" t="str">
            <v>Per Unit</v>
          </cell>
          <cell r="P596">
            <v>0.40499999999999997</v>
          </cell>
          <cell r="Q596">
            <v>2493</v>
          </cell>
          <cell r="R596">
            <v>2462.9049763344647</v>
          </cell>
          <cell r="S596">
            <v>30.09502366553556</v>
          </cell>
          <cell r="T596">
            <v>1.2071810535714224E-2</v>
          </cell>
          <cell r="U596">
            <v>15</v>
          </cell>
          <cell r="V596">
            <v>48.017848525969328</v>
          </cell>
          <cell r="W596">
            <v>2.1070002209592417E-2</v>
          </cell>
          <cell r="X596">
            <v>0</v>
          </cell>
          <cell r="Y596">
            <v>7.0011582126521194E-4</v>
          </cell>
          <cell r="Z596">
            <v>0</v>
          </cell>
        </row>
        <row r="597">
          <cell r="A597" t="str">
            <v>NE773</v>
          </cell>
          <cell r="B597" t="str">
            <v>XXXXXXXX</v>
          </cell>
          <cell r="C597" t="str">
            <v>Yes</v>
          </cell>
          <cell r="D597" t="str">
            <v>Nonequipment</v>
          </cell>
          <cell r="E597" t="str">
            <v>HVAC ECM Motor</v>
          </cell>
          <cell r="F597" t="str">
            <v>Variable Speed Electronically Commutated Motor for an Electric Furnace</v>
          </cell>
          <cell r="G597" t="str">
            <v>Permanent Split Capacitor Motor for Electric Furnace</v>
          </cell>
          <cell r="H597" t="str">
            <v>Residential</v>
          </cell>
          <cell r="I597" t="str">
            <v>Existing</v>
          </cell>
          <cell r="J597" t="str">
            <v>Single Family</v>
          </cell>
          <cell r="K597" t="str">
            <v>FL Zone 2</v>
          </cell>
          <cell r="L597" t="str">
            <v>Space Heating</v>
          </cell>
          <cell r="N597" t="str">
            <v/>
          </cell>
          <cell r="O597" t="str">
            <v>Per Unit</v>
          </cell>
          <cell r="P597">
            <v>9.9450000000000038E-2</v>
          </cell>
          <cell r="Q597">
            <v>2870.15</v>
          </cell>
          <cell r="R597">
            <v>2852.2271751395665</v>
          </cell>
          <cell r="S597">
            <v>17.922824860433771</v>
          </cell>
          <cell r="T597">
            <v>6.2445603402030451E-3</v>
          </cell>
          <cell r="U597">
            <v>15</v>
          </cell>
          <cell r="V597">
            <v>48.017848525969328</v>
          </cell>
          <cell r="W597">
            <v>0</v>
          </cell>
          <cell r="X597">
            <v>3.1114377310314932E-2</v>
          </cell>
          <cell r="Y597">
            <v>0</v>
          </cell>
          <cell r="Z597">
            <v>1.7360197152293045E-3</v>
          </cell>
        </row>
        <row r="598">
          <cell r="A598" t="str">
            <v>NE774</v>
          </cell>
          <cell r="B598" t="str">
            <v>XXXXXXXX</v>
          </cell>
          <cell r="C598" t="str">
            <v>Yes</v>
          </cell>
          <cell r="D598" t="str">
            <v>Nonequipment</v>
          </cell>
          <cell r="E598" t="str">
            <v>HVAC ECM Motor</v>
          </cell>
          <cell r="F598" t="str">
            <v>Variable Speed Electronically Commutated Motor for an Electric Furnace</v>
          </cell>
          <cell r="G598" t="str">
            <v>Permanent Split Capacitor Motor for Electric Furnace</v>
          </cell>
          <cell r="H598" t="str">
            <v>Residential</v>
          </cell>
          <cell r="I598" t="str">
            <v>Existing</v>
          </cell>
          <cell r="J598" t="str">
            <v>Multi-Family</v>
          </cell>
          <cell r="K598" t="str">
            <v>FL Zone 2</v>
          </cell>
          <cell r="L598" t="str">
            <v>Space Heating</v>
          </cell>
          <cell r="N598" t="str">
            <v/>
          </cell>
          <cell r="O598" t="str">
            <v>Per Unit</v>
          </cell>
          <cell r="P598">
            <v>0.76500000000000001</v>
          </cell>
          <cell r="Q598">
            <v>2488</v>
          </cell>
          <cell r="R598">
            <v>2470.0771751395664</v>
          </cell>
          <cell r="S598">
            <v>17.922824860433771</v>
          </cell>
          <cell r="T598">
            <v>7.2037077413319014E-3</v>
          </cell>
          <cell r="U598">
            <v>15</v>
          </cell>
          <cell r="V598">
            <v>48.017848525969328</v>
          </cell>
          <cell r="W598">
            <v>0</v>
          </cell>
          <cell r="X598">
            <v>3.1114377310314932E-2</v>
          </cell>
          <cell r="Y598">
            <v>0</v>
          </cell>
          <cell r="Z598">
            <v>1.7360197152293045E-3</v>
          </cell>
        </row>
        <row r="599">
          <cell r="A599" t="str">
            <v>NE775</v>
          </cell>
          <cell r="B599" t="str">
            <v>XXXXXXXX</v>
          </cell>
          <cell r="C599" t="str">
            <v>Yes</v>
          </cell>
          <cell r="D599" t="str">
            <v>Nonequipment</v>
          </cell>
          <cell r="E599" t="str">
            <v>HVAC ECM Motor</v>
          </cell>
          <cell r="F599" t="str">
            <v>Variable Speed Electronically Commutated Motor for an Electric Furnace</v>
          </cell>
          <cell r="G599" t="str">
            <v>Permanent Split Capacitor Motor for Electric Furnace</v>
          </cell>
          <cell r="H599" t="str">
            <v>Residential</v>
          </cell>
          <cell r="I599" t="str">
            <v>Existing</v>
          </cell>
          <cell r="J599" t="str">
            <v>Manufactured Home</v>
          </cell>
          <cell r="K599" t="str">
            <v>FL Zone 2</v>
          </cell>
          <cell r="L599" t="str">
            <v>Space Heating</v>
          </cell>
          <cell r="N599" t="str">
            <v/>
          </cell>
          <cell r="O599" t="str">
            <v>Per Unit</v>
          </cell>
          <cell r="P599">
            <v>0.76500000000000001</v>
          </cell>
          <cell r="Q599">
            <v>3980</v>
          </cell>
          <cell r="R599">
            <v>3962.0771751395664</v>
          </cell>
          <cell r="S599">
            <v>17.922824860433771</v>
          </cell>
          <cell r="T599">
            <v>4.5032223267421536E-3</v>
          </cell>
          <cell r="U599">
            <v>15</v>
          </cell>
          <cell r="V599">
            <v>48.017848525969328</v>
          </cell>
          <cell r="W599">
            <v>0</v>
          </cell>
          <cell r="X599">
            <v>3.1114377310314932E-2</v>
          </cell>
          <cell r="Y599">
            <v>0</v>
          </cell>
          <cell r="Z599">
            <v>1.7360197152293045E-3</v>
          </cell>
        </row>
        <row r="600">
          <cell r="A600" t="str">
            <v>NN776</v>
          </cell>
          <cell r="B600" t="str">
            <v>XXXXXXXX</v>
          </cell>
          <cell r="C600" t="str">
            <v>Yes</v>
          </cell>
          <cell r="D600" t="str">
            <v>Nonequipment</v>
          </cell>
          <cell r="E600" t="str">
            <v>HVAC ECM Motor</v>
          </cell>
          <cell r="F600" t="str">
            <v>Variable Speed Electronically Commutated Motor for an Electric Furnace</v>
          </cell>
          <cell r="G600" t="str">
            <v>Permanent Split Capacitor Motor for Electric Furnace</v>
          </cell>
          <cell r="H600" t="str">
            <v>Residential</v>
          </cell>
          <cell r="I600" t="str">
            <v>New</v>
          </cell>
          <cell r="J600" t="str">
            <v>Single Family</v>
          </cell>
          <cell r="K600" t="str">
            <v>FL Zone 2</v>
          </cell>
          <cell r="L600" t="str">
            <v>Space Heating</v>
          </cell>
          <cell r="N600" t="str">
            <v/>
          </cell>
          <cell r="O600" t="str">
            <v>Per Unit</v>
          </cell>
          <cell r="P600">
            <v>0.26324999999999998</v>
          </cell>
          <cell r="Q600">
            <v>2870.15</v>
          </cell>
          <cell r="R600">
            <v>2852.2271751395665</v>
          </cell>
          <cell r="S600">
            <v>17.922824860433771</v>
          </cell>
          <cell r="T600">
            <v>6.2445603402030451E-3</v>
          </cell>
          <cell r="U600">
            <v>15</v>
          </cell>
          <cell r="V600">
            <v>48.017848525969328</v>
          </cell>
          <cell r="W600">
            <v>0</v>
          </cell>
          <cell r="X600">
            <v>3.1114377310314932E-2</v>
          </cell>
          <cell r="Y600">
            <v>0</v>
          </cell>
          <cell r="Z600">
            <v>1.7360197152293045E-3</v>
          </cell>
        </row>
        <row r="601">
          <cell r="A601" t="str">
            <v>NN777</v>
          </cell>
          <cell r="B601" t="str">
            <v>XXXXXXXX</v>
          </cell>
          <cell r="C601" t="str">
            <v>Yes</v>
          </cell>
          <cell r="D601" t="str">
            <v>Nonequipment</v>
          </cell>
          <cell r="E601" t="str">
            <v>HVAC ECM Motor</v>
          </cell>
          <cell r="F601" t="str">
            <v>Variable Speed Electronically Commutated Motor for an Electric Furnace</v>
          </cell>
          <cell r="G601" t="str">
            <v>Permanent Split Capacitor Motor for Electric Furnace</v>
          </cell>
          <cell r="H601" t="str">
            <v>Residential</v>
          </cell>
          <cell r="I601" t="str">
            <v>New</v>
          </cell>
          <cell r="J601" t="str">
            <v>Multi-Family</v>
          </cell>
          <cell r="K601" t="str">
            <v>FL Zone 2</v>
          </cell>
          <cell r="L601" t="str">
            <v>Space Heating</v>
          </cell>
          <cell r="N601" t="str">
            <v/>
          </cell>
          <cell r="O601" t="str">
            <v>Per Unit</v>
          </cell>
          <cell r="P601">
            <v>0.40499999999999997</v>
          </cell>
          <cell r="Q601">
            <v>2488</v>
          </cell>
          <cell r="R601">
            <v>2470.0771751395664</v>
          </cell>
          <cell r="S601">
            <v>17.922824860433771</v>
          </cell>
          <cell r="T601">
            <v>7.2037077413319014E-3</v>
          </cell>
          <cell r="U601">
            <v>15</v>
          </cell>
          <cell r="V601">
            <v>48.017848525969328</v>
          </cell>
          <cell r="W601">
            <v>0</v>
          </cell>
          <cell r="X601">
            <v>3.1114377310314932E-2</v>
          </cell>
          <cell r="Y601">
            <v>0</v>
          </cell>
          <cell r="Z601">
            <v>1.7360197152293045E-3</v>
          </cell>
        </row>
        <row r="602">
          <cell r="A602" t="str">
            <v>NN778</v>
          </cell>
          <cell r="B602" t="str">
            <v>XXXXXXXX</v>
          </cell>
          <cell r="C602" t="str">
            <v>Yes</v>
          </cell>
          <cell r="D602" t="str">
            <v>Nonequipment</v>
          </cell>
          <cell r="E602" t="str">
            <v>HVAC ECM Motor</v>
          </cell>
          <cell r="F602" t="str">
            <v>Variable Speed Electronically Commutated Motor for an Electric Furnace</v>
          </cell>
          <cell r="G602" t="str">
            <v>Permanent Split Capacitor Motor for Electric Furnace</v>
          </cell>
          <cell r="H602" t="str">
            <v>Residential</v>
          </cell>
          <cell r="I602" t="str">
            <v>New</v>
          </cell>
          <cell r="J602" t="str">
            <v>Manufactured Home</v>
          </cell>
          <cell r="K602" t="str">
            <v>FL Zone 2</v>
          </cell>
          <cell r="L602" t="str">
            <v>Space Heating</v>
          </cell>
          <cell r="N602" t="str">
            <v/>
          </cell>
          <cell r="O602" t="str">
            <v>Per Unit</v>
          </cell>
          <cell r="P602">
            <v>0.40499999999999997</v>
          </cell>
          <cell r="Q602">
            <v>3980</v>
          </cell>
          <cell r="R602">
            <v>3962.0771751395664</v>
          </cell>
          <cell r="S602">
            <v>17.922824860433771</v>
          </cell>
          <cell r="T602">
            <v>4.5032223267421536E-3</v>
          </cell>
          <cell r="U602">
            <v>15</v>
          </cell>
          <cell r="V602">
            <v>48.017848525969328</v>
          </cell>
          <cell r="W602">
            <v>0</v>
          </cell>
          <cell r="X602">
            <v>3.1114377310314932E-2</v>
          </cell>
          <cell r="Y602">
            <v>0</v>
          </cell>
          <cell r="Z602">
            <v>1.7360197152293045E-3</v>
          </cell>
        </row>
        <row r="603">
          <cell r="A603" t="str">
            <v>NE779</v>
          </cell>
          <cell r="B603" t="str">
            <v>XXXXXXXX</v>
          </cell>
          <cell r="C603" t="str">
            <v>Yes</v>
          </cell>
          <cell r="D603" t="str">
            <v>Nonequipment</v>
          </cell>
          <cell r="E603" t="str">
            <v>Programmable Thermostat</v>
          </cell>
          <cell r="F603" t="str">
            <v>Standard Heating and Cooling System with Programmable Thermostat</v>
          </cell>
          <cell r="G603" t="str">
            <v>Standard Heating and Cooling System with Manual Thermostat</v>
          </cell>
          <cell r="H603" t="str">
            <v>Residential</v>
          </cell>
          <cell r="I603" t="str">
            <v>Existing</v>
          </cell>
          <cell r="J603" t="str">
            <v>Single Family</v>
          </cell>
          <cell r="K603" t="str">
            <v>FL Zone 2</v>
          </cell>
          <cell r="L603" t="str">
            <v>Space Cooling</v>
          </cell>
          <cell r="N603" t="str">
            <v/>
          </cell>
          <cell r="O603" t="str">
            <v>Per End Use Consumption</v>
          </cell>
          <cell r="P603">
            <v>0.02</v>
          </cell>
          <cell r="Q603">
            <v>3747.04</v>
          </cell>
          <cell r="R603">
            <v>3682.5909120000001</v>
          </cell>
          <cell r="S603">
            <v>64.449088000000003</v>
          </cell>
          <cell r="T603">
            <v>1.72E-2</v>
          </cell>
          <cell r="U603">
            <v>11</v>
          </cell>
          <cell r="V603">
            <v>113.815668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</row>
        <row r="604">
          <cell r="A604" t="str">
            <v>NE780</v>
          </cell>
          <cell r="B604" t="str">
            <v>XXXXXXXX</v>
          </cell>
          <cell r="C604" t="str">
            <v>Yes</v>
          </cell>
          <cell r="D604" t="str">
            <v>Nonequipment</v>
          </cell>
          <cell r="E604" t="str">
            <v>Programmable Thermostat</v>
          </cell>
          <cell r="F604" t="str">
            <v>Standard Heating and Cooling System with Programmable Thermostat</v>
          </cell>
          <cell r="G604" t="str">
            <v>Standard Heating and Cooling System with Manual Thermostat</v>
          </cell>
          <cell r="H604" t="str">
            <v>Residential</v>
          </cell>
          <cell r="I604" t="str">
            <v>Existing</v>
          </cell>
          <cell r="J604" t="str">
            <v>Multi-Family</v>
          </cell>
          <cell r="K604" t="str">
            <v>FL Zone 2</v>
          </cell>
          <cell r="L604" t="str">
            <v>Space Cooling</v>
          </cell>
          <cell r="N604" t="str">
            <v/>
          </cell>
          <cell r="O604" t="str">
            <v>Per End Use Consumption</v>
          </cell>
          <cell r="P604">
            <v>0.02</v>
          </cell>
          <cell r="Q604">
            <v>1815</v>
          </cell>
          <cell r="R604">
            <v>1783.7819999999999</v>
          </cell>
          <cell r="S604">
            <v>31.218</v>
          </cell>
          <cell r="T604">
            <v>1.72E-2</v>
          </cell>
          <cell r="U604">
            <v>11</v>
          </cell>
          <cell r="V604">
            <v>74.011600000000001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</row>
        <row r="605">
          <cell r="A605" t="str">
            <v>NE781</v>
          </cell>
          <cell r="B605" t="str">
            <v>XXXXXXXX</v>
          </cell>
          <cell r="C605" t="str">
            <v>Yes</v>
          </cell>
          <cell r="D605" t="str">
            <v>Nonequipment</v>
          </cell>
          <cell r="E605" t="str">
            <v>Programmable Thermostat</v>
          </cell>
          <cell r="F605" t="str">
            <v>Standard Heating and Cooling System with Programmable Thermostat</v>
          </cell>
          <cell r="G605" t="str">
            <v>Standard Heating and Cooling System with Manual Thermostat</v>
          </cell>
          <cell r="H605" t="str">
            <v>Residential</v>
          </cell>
          <cell r="I605" t="str">
            <v>Existing</v>
          </cell>
          <cell r="J605" t="str">
            <v>Manufactured Home</v>
          </cell>
          <cell r="K605" t="str">
            <v>FL Zone 2</v>
          </cell>
          <cell r="L605" t="str">
            <v>Space Cooling</v>
          </cell>
          <cell r="N605" t="str">
            <v/>
          </cell>
          <cell r="O605" t="str">
            <v>Per End Use Consumption</v>
          </cell>
          <cell r="P605">
            <v>0.02</v>
          </cell>
          <cell r="Q605">
            <v>2493</v>
          </cell>
          <cell r="R605">
            <v>2450.1203999999998</v>
          </cell>
          <cell r="S605">
            <v>42.879600000000003</v>
          </cell>
          <cell r="T605">
            <v>1.72E-2</v>
          </cell>
          <cell r="U605">
            <v>11</v>
          </cell>
          <cell r="V605">
            <v>111.3356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</row>
        <row r="606">
          <cell r="A606" t="str">
            <v>NN782</v>
          </cell>
          <cell r="B606" t="str">
            <v>XXXXXXXX</v>
          </cell>
          <cell r="C606" t="str">
            <v>Yes</v>
          </cell>
          <cell r="D606" t="str">
            <v>Nonequipment</v>
          </cell>
          <cell r="E606" t="str">
            <v>Programmable Thermostat</v>
          </cell>
          <cell r="F606" t="str">
            <v>Standard Heating and Cooling System with Programmable Thermostat</v>
          </cell>
          <cell r="G606" t="str">
            <v>Standard Heating and Cooling System with Manual Thermostat</v>
          </cell>
          <cell r="H606" t="str">
            <v>Residential</v>
          </cell>
          <cell r="I606" t="str">
            <v>New</v>
          </cell>
          <cell r="J606" t="str">
            <v>Single Family</v>
          </cell>
          <cell r="K606" t="str">
            <v>FL Zone 2</v>
          </cell>
          <cell r="L606" t="str">
            <v>Space Cooling</v>
          </cell>
          <cell r="N606" t="str">
            <v/>
          </cell>
          <cell r="O606" t="str">
            <v>Per End Use Consumption</v>
          </cell>
          <cell r="P606">
            <v>0.02</v>
          </cell>
          <cell r="Q606">
            <v>3747.04</v>
          </cell>
          <cell r="R606">
            <v>3682.5909120000001</v>
          </cell>
          <cell r="S606">
            <v>64.449088000000003</v>
          </cell>
          <cell r="T606">
            <v>1.72E-2</v>
          </cell>
          <cell r="U606">
            <v>11</v>
          </cell>
          <cell r="V606">
            <v>113.815668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</row>
        <row r="607">
          <cell r="A607" t="str">
            <v>NN783</v>
          </cell>
          <cell r="B607" t="str">
            <v>XXXXXXXX</v>
          </cell>
          <cell r="C607" t="str">
            <v>Yes</v>
          </cell>
          <cell r="D607" t="str">
            <v>Nonequipment</v>
          </cell>
          <cell r="E607" t="str">
            <v>Programmable Thermostat</v>
          </cell>
          <cell r="F607" t="str">
            <v>Standard Heating and Cooling System with Programmable Thermostat</v>
          </cell>
          <cell r="G607" t="str">
            <v>Standard Heating and Cooling System with Manual Thermostat</v>
          </cell>
          <cell r="H607" t="str">
            <v>Residential</v>
          </cell>
          <cell r="I607" t="str">
            <v>New</v>
          </cell>
          <cell r="J607" t="str">
            <v>Multi-Family</v>
          </cell>
          <cell r="K607" t="str">
            <v>FL Zone 2</v>
          </cell>
          <cell r="L607" t="str">
            <v>Space Cooling</v>
          </cell>
          <cell r="N607" t="str">
            <v/>
          </cell>
          <cell r="O607" t="str">
            <v>Per End Use Consumption</v>
          </cell>
          <cell r="P607">
            <v>0.02</v>
          </cell>
          <cell r="Q607">
            <v>1815</v>
          </cell>
          <cell r="R607">
            <v>1783.7819999999999</v>
          </cell>
          <cell r="S607">
            <v>31.218</v>
          </cell>
          <cell r="T607">
            <v>1.72E-2</v>
          </cell>
          <cell r="U607">
            <v>11</v>
          </cell>
          <cell r="V607">
            <v>74.011600000000001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</row>
        <row r="608">
          <cell r="A608" t="str">
            <v>NN784</v>
          </cell>
          <cell r="B608" t="str">
            <v>XXXXXXXX</v>
          </cell>
          <cell r="C608" t="str">
            <v>Yes</v>
          </cell>
          <cell r="D608" t="str">
            <v>Nonequipment</v>
          </cell>
          <cell r="E608" t="str">
            <v>Programmable Thermostat</v>
          </cell>
          <cell r="F608" t="str">
            <v>Standard Heating and Cooling System with Programmable Thermostat</v>
          </cell>
          <cell r="G608" t="str">
            <v>Standard Heating and Cooling System with Manual Thermostat</v>
          </cell>
          <cell r="H608" t="str">
            <v>Residential</v>
          </cell>
          <cell r="I608" t="str">
            <v>New</v>
          </cell>
          <cell r="J608" t="str">
            <v>Manufactured Home</v>
          </cell>
          <cell r="K608" t="str">
            <v>FL Zone 2</v>
          </cell>
          <cell r="L608" t="str">
            <v>Space Cooling</v>
          </cell>
          <cell r="N608" t="str">
            <v/>
          </cell>
          <cell r="O608" t="str">
            <v>Per End Use Consumption</v>
          </cell>
          <cell r="P608">
            <v>0.02</v>
          </cell>
          <cell r="Q608">
            <v>2493</v>
          </cell>
          <cell r="R608">
            <v>2450.1203999999998</v>
          </cell>
          <cell r="S608">
            <v>42.879600000000003</v>
          </cell>
          <cell r="T608">
            <v>1.72E-2</v>
          </cell>
          <cell r="U608">
            <v>11</v>
          </cell>
          <cell r="V608">
            <v>111.3356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</row>
        <row r="609">
          <cell r="A609" t="str">
            <v>NE785</v>
          </cell>
          <cell r="B609" t="str">
            <v>XXXXXXXX</v>
          </cell>
          <cell r="C609" t="str">
            <v>Yes</v>
          </cell>
          <cell r="D609" t="str">
            <v>Nonequipment</v>
          </cell>
          <cell r="E609" t="str">
            <v>Programmable Thermostat</v>
          </cell>
          <cell r="F609" t="str">
            <v>Standard Heating and Cooling System with Programmable Thermostat</v>
          </cell>
          <cell r="G609" t="str">
            <v>Standard Heating and Cooling System with Manual Thermostat</v>
          </cell>
          <cell r="H609" t="str">
            <v>Residential</v>
          </cell>
          <cell r="I609" t="str">
            <v>Existing</v>
          </cell>
          <cell r="J609" t="str">
            <v>Single Family</v>
          </cell>
          <cell r="K609" t="str">
            <v>FL Zone 2</v>
          </cell>
          <cell r="L609" t="str">
            <v>Space Heating</v>
          </cell>
          <cell r="N609" t="str">
            <v/>
          </cell>
          <cell r="O609" t="str">
            <v>Per End Use Consumption</v>
          </cell>
          <cell r="P609">
            <v>0.02</v>
          </cell>
          <cell r="Q609">
            <v>2870.15</v>
          </cell>
          <cell r="R609">
            <v>2820.7834200000002</v>
          </cell>
          <cell r="S609">
            <v>49.366579999999999</v>
          </cell>
          <cell r="T609">
            <v>1.72E-2</v>
          </cell>
          <cell r="U609">
            <v>11</v>
          </cell>
          <cell r="V609">
            <v>113.815668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</row>
        <row r="610">
          <cell r="A610" t="str">
            <v>NE786</v>
          </cell>
          <cell r="B610" t="str">
            <v>XXXXXXXX</v>
          </cell>
          <cell r="C610" t="str">
            <v>Yes</v>
          </cell>
          <cell r="D610" t="str">
            <v>Nonequipment</v>
          </cell>
          <cell r="E610" t="str">
            <v>Programmable Thermostat</v>
          </cell>
          <cell r="F610" t="str">
            <v>Standard Heating and Cooling System with Programmable Thermostat</v>
          </cell>
          <cell r="G610" t="str">
            <v>Standard Heating and Cooling System with Manual Thermostat</v>
          </cell>
          <cell r="H610" t="str">
            <v>Residential</v>
          </cell>
          <cell r="I610" t="str">
            <v>Existing</v>
          </cell>
          <cell r="J610" t="str">
            <v>Multi-Family</v>
          </cell>
          <cell r="K610" t="str">
            <v>FL Zone 2</v>
          </cell>
          <cell r="L610" t="str">
            <v>Space Heating</v>
          </cell>
          <cell r="N610" t="str">
            <v/>
          </cell>
          <cell r="O610" t="str">
            <v>Per End Use Consumption</v>
          </cell>
          <cell r="P610">
            <v>0.02</v>
          </cell>
          <cell r="Q610">
            <v>2488</v>
          </cell>
          <cell r="R610">
            <v>2445.2064</v>
          </cell>
          <cell r="S610">
            <v>42.793599999999998</v>
          </cell>
          <cell r="T610">
            <v>1.72E-2</v>
          </cell>
          <cell r="U610">
            <v>11</v>
          </cell>
          <cell r="V610">
            <v>74.011600000000001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</row>
        <row r="611">
          <cell r="A611" t="str">
            <v>NE787</v>
          </cell>
          <cell r="B611" t="str">
            <v>XXXXXXXX</v>
          </cell>
          <cell r="C611" t="str">
            <v>Yes</v>
          </cell>
          <cell r="D611" t="str">
            <v>Nonequipment</v>
          </cell>
          <cell r="E611" t="str">
            <v>Programmable Thermostat</v>
          </cell>
          <cell r="F611" t="str">
            <v>Standard Heating and Cooling System with Programmable Thermostat</v>
          </cell>
          <cell r="G611" t="str">
            <v>Standard Heating and Cooling System with Manual Thermostat</v>
          </cell>
          <cell r="H611" t="str">
            <v>Residential</v>
          </cell>
          <cell r="I611" t="str">
            <v>Existing</v>
          </cell>
          <cell r="J611" t="str">
            <v>Manufactured Home</v>
          </cell>
          <cell r="K611" t="str">
            <v>FL Zone 2</v>
          </cell>
          <cell r="L611" t="str">
            <v>Space Heating</v>
          </cell>
          <cell r="N611" t="str">
            <v/>
          </cell>
          <cell r="O611" t="str">
            <v>Per End Use Consumption</v>
          </cell>
          <cell r="P611">
            <v>0.02</v>
          </cell>
          <cell r="Q611">
            <v>3980</v>
          </cell>
          <cell r="R611">
            <v>3911.5439999999999</v>
          </cell>
          <cell r="S611">
            <v>68.456000000000003</v>
          </cell>
          <cell r="T611">
            <v>1.72E-2</v>
          </cell>
          <cell r="U611">
            <v>11</v>
          </cell>
          <cell r="V611">
            <v>111.3356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</row>
        <row r="612">
          <cell r="A612" t="str">
            <v>NN788</v>
          </cell>
          <cell r="B612" t="str">
            <v>XXXXXXXX</v>
          </cell>
          <cell r="C612" t="str">
            <v>Yes</v>
          </cell>
          <cell r="D612" t="str">
            <v>Nonequipment</v>
          </cell>
          <cell r="E612" t="str">
            <v>Programmable Thermostat</v>
          </cell>
          <cell r="F612" t="str">
            <v>Standard Heating and Cooling System with Programmable Thermostat</v>
          </cell>
          <cell r="G612" t="str">
            <v>Standard Heating and Cooling System with Manual Thermostat</v>
          </cell>
          <cell r="H612" t="str">
            <v>Residential</v>
          </cell>
          <cell r="I612" t="str">
            <v>New</v>
          </cell>
          <cell r="J612" t="str">
            <v>Single Family</v>
          </cell>
          <cell r="K612" t="str">
            <v>FL Zone 2</v>
          </cell>
          <cell r="L612" t="str">
            <v>Space Heating</v>
          </cell>
          <cell r="N612" t="str">
            <v/>
          </cell>
          <cell r="O612" t="str">
            <v>Per End Use Consumption</v>
          </cell>
          <cell r="P612">
            <v>0.02</v>
          </cell>
          <cell r="Q612">
            <v>2870.15</v>
          </cell>
          <cell r="R612">
            <v>2820.7834200000002</v>
          </cell>
          <cell r="S612">
            <v>49.366579999999999</v>
          </cell>
          <cell r="T612">
            <v>1.72E-2</v>
          </cell>
          <cell r="U612">
            <v>11</v>
          </cell>
          <cell r="V612">
            <v>113.815668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</row>
        <row r="613">
          <cell r="A613" t="str">
            <v>NN789</v>
          </cell>
          <cell r="B613" t="str">
            <v>XXXXXXXX</v>
          </cell>
          <cell r="C613" t="str">
            <v>Yes</v>
          </cell>
          <cell r="D613" t="str">
            <v>Nonequipment</v>
          </cell>
          <cell r="E613" t="str">
            <v>Programmable Thermostat</v>
          </cell>
          <cell r="F613" t="str">
            <v>Standard Heating and Cooling System with Programmable Thermostat</v>
          </cell>
          <cell r="G613" t="str">
            <v>Standard Heating and Cooling System with Manual Thermostat</v>
          </cell>
          <cell r="H613" t="str">
            <v>Residential</v>
          </cell>
          <cell r="I613" t="str">
            <v>New</v>
          </cell>
          <cell r="J613" t="str">
            <v>Multi-Family</v>
          </cell>
          <cell r="K613" t="str">
            <v>FL Zone 2</v>
          </cell>
          <cell r="L613" t="str">
            <v>Space Heating</v>
          </cell>
          <cell r="N613" t="str">
            <v/>
          </cell>
          <cell r="O613" t="str">
            <v>Per End Use Consumption</v>
          </cell>
          <cell r="P613">
            <v>0.02</v>
          </cell>
          <cell r="Q613">
            <v>2488</v>
          </cell>
          <cell r="R613">
            <v>2445.2064</v>
          </cell>
          <cell r="S613">
            <v>42.793599999999998</v>
          </cell>
          <cell r="T613">
            <v>1.72E-2</v>
          </cell>
          <cell r="U613">
            <v>11</v>
          </cell>
          <cell r="V613">
            <v>74.011600000000001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</row>
        <row r="614">
          <cell r="A614" t="str">
            <v>NN790</v>
          </cell>
          <cell r="B614" t="str">
            <v>XXXXXXXX</v>
          </cell>
          <cell r="C614" t="str">
            <v>Yes</v>
          </cell>
          <cell r="D614" t="str">
            <v>Nonequipment</v>
          </cell>
          <cell r="E614" t="str">
            <v>Programmable Thermostat</v>
          </cell>
          <cell r="F614" t="str">
            <v>Standard Heating and Cooling System with Programmable Thermostat</v>
          </cell>
          <cell r="G614" t="str">
            <v>Standard Heating and Cooling System with Manual Thermostat</v>
          </cell>
          <cell r="H614" t="str">
            <v>Residential</v>
          </cell>
          <cell r="I614" t="str">
            <v>New</v>
          </cell>
          <cell r="J614" t="str">
            <v>Manufactured Home</v>
          </cell>
          <cell r="K614" t="str">
            <v>FL Zone 2</v>
          </cell>
          <cell r="L614" t="str">
            <v>Space Heating</v>
          </cell>
          <cell r="N614" t="str">
            <v/>
          </cell>
          <cell r="O614" t="str">
            <v>Per End Use Consumption</v>
          </cell>
          <cell r="P614">
            <v>0.02</v>
          </cell>
          <cell r="Q614">
            <v>3980</v>
          </cell>
          <cell r="R614">
            <v>3911.5439999999999</v>
          </cell>
          <cell r="S614">
            <v>68.456000000000003</v>
          </cell>
          <cell r="T614">
            <v>1.72E-2</v>
          </cell>
          <cell r="U614">
            <v>11</v>
          </cell>
          <cell r="V614">
            <v>111.3356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</row>
        <row r="615">
          <cell r="A615" t="str">
            <v>NE791</v>
          </cell>
          <cell r="B615" t="str">
            <v>XXXXXXXX</v>
          </cell>
          <cell r="C615" t="str">
            <v>Yes</v>
          </cell>
          <cell r="D615" t="str">
            <v>Nonequipment</v>
          </cell>
          <cell r="E615" t="str">
            <v>Radiant Barrier</v>
          </cell>
          <cell r="F615" t="str">
            <v xml:space="preserve">Radiant Barrier </v>
          </cell>
          <cell r="G615" t="str">
            <v>Market Average Existing Ceiling Insulation</v>
          </cell>
          <cell r="H615" t="str">
            <v>Residential</v>
          </cell>
          <cell r="I615" t="str">
            <v>Existing</v>
          </cell>
          <cell r="J615" t="str">
            <v>Single Family</v>
          </cell>
          <cell r="K615" t="str">
            <v>FL Zone 2</v>
          </cell>
          <cell r="L615" t="str">
            <v>Space Heating</v>
          </cell>
          <cell r="N615" t="str">
            <v/>
          </cell>
          <cell r="O615" t="str">
            <v>Per Square Footage</v>
          </cell>
          <cell r="P615">
            <v>1.8525E-2</v>
          </cell>
          <cell r="Q615">
            <v>2870.15</v>
          </cell>
          <cell r="R615">
            <v>2583.1350000000002</v>
          </cell>
          <cell r="S615">
            <v>287.01500000000004</v>
          </cell>
          <cell r="T615">
            <v>0.1</v>
          </cell>
          <cell r="U615">
            <v>20</v>
          </cell>
          <cell r="V615">
            <v>661.71900000000005</v>
          </cell>
          <cell r="W615">
            <v>0</v>
          </cell>
          <cell r="X615">
            <v>0.42877753317642342</v>
          </cell>
          <cell r="Y615">
            <v>0</v>
          </cell>
          <cell r="Z615">
            <v>1.4939202939791417E-3</v>
          </cell>
        </row>
        <row r="616">
          <cell r="A616" t="str">
            <v>NE792</v>
          </cell>
          <cell r="B616" t="str">
            <v>XXXXXXXX</v>
          </cell>
          <cell r="C616" t="str">
            <v>Yes</v>
          </cell>
          <cell r="D616" t="str">
            <v>Nonequipment</v>
          </cell>
          <cell r="E616" t="str">
            <v>Radiant Barrier</v>
          </cell>
          <cell r="F616" t="str">
            <v xml:space="preserve">Radiant Barrier </v>
          </cell>
          <cell r="G616" t="str">
            <v>Market Average Existing Ceiling Insulation</v>
          </cell>
          <cell r="H616" t="str">
            <v>Residential</v>
          </cell>
          <cell r="I616" t="str">
            <v>Existing</v>
          </cell>
          <cell r="J616" t="str">
            <v>Multi-Family</v>
          </cell>
          <cell r="K616" t="str">
            <v>FL Zone 2</v>
          </cell>
          <cell r="L616" t="str">
            <v>Space Heating</v>
          </cell>
          <cell r="N616" t="str">
            <v/>
          </cell>
          <cell r="O616" t="str">
            <v>Per Square Footage</v>
          </cell>
          <cell r="P616">
            <v>9.5000000000000015E-3</v>
          </cell>
          <cell r="Q616">
            <v>2488</v>
          </cell>
          <cell r="R616">
            <v>2239.1999999999998</v>
          </cell>
          <cell r="S616">
            <v>248.8</v>
          </cell>
          <cell r="T616">
            <v>0.1</v>
          </cell>
          <cell r="U616">
            <v>20</v>
          </cell>
          <cell r="V616">
            <v>430.3</v>
          </cell>
          <cell r="W616">
            <v>0</v>
          </cell>
          <cell r="X616">
            <v>0.27882374924373488</v>
          </cell>
          <cell r="Y616">
            <v>0</v>
          </cell>
          <cell r="Z616">
            <v>1.1206742332947543E-3</v>
          </cell>
        </row>
        <row r="617">
          <cell r="A617" t="str">
            <v>NE793</v>
          </cell>
          <cell r="B617" t="str">
            <v>XXXXXXXX</v>
          </cell>
          <cell r="C617" t="str">
            <v>Yes</v>
          </cell>
          <cell r="D617" t="str">
            <v>Nonequipment</v>
          </cell>
          <cell r="E617" t="str">
            <v>Radiant Barrier</v>
          </cell>
          <cell r="F617" t="str">
            <v xml:space="preserve">Radiant Barrier </v>
          </cell>
          <cell r="G617" t="str">
            <v>Market Average Existing Ceiling Insulation</v>
          </cell>
          <cell r="H617" t="str">
            <v>Residential</v>
          </cell>
          <cell r="I617" t="str">
            <v>Existing</v>
          </cell>
          <cell r="J617" t="str">
            <v>Manufactured Home</v>
          </cell>
          <cell r="K617" t="str">
            <v>FL Zone 2</v>
          </cell>
          <cell r="L617" t="str">
            <v>Space Heating</v>
          </cell>
          <cell r="N617" t="str">
            <v/>
          </cell>
          <cell r="O617" t="str">
            <v>Per Square Footage</v>
          </cell>
          <cell r="P617">
            <v>9.5000000000000015E-3</v>
          </cell>
          <cell r="Q617">
            <v>3980</v>
          </cell>
          <cell r="R617">
            <v>3582</v>
          </cell>
          <cell r="S617">
            <v>398</v>
          </cell>
          <cell r="T617">
            <v>0.1</v>
          </cell>
          <cell r="U617">
            <v>20</v>
          </cell>
          <cell r="V617">
            <v>647.29999999999995</v>
          </cell>
          <cell r="W617">
            <v>0</v>
          </cell>
          <cell r="X617">
            <v>0.41943437807452838</v>
          </cell>
          <cell r="Y617">
            <v>0</v>
          </cell>
          <cell r="Z617">
            <v>1.0538552212927849E-3</v>
          </cell>
        </row>
        <row r="618">
          <cell r="A618" t="str">
            <v>NN794</v>
          </cell>
          <cell r="B618" t="str">
            <v>XXXXXXXX</v>
          </cell>
          <cell r="C618" t="str">
            <v>Yes</v>
          </cell>
          <cell r="D618" t="str">
            <v>Nonequipment</v>
          </cell>
          <cell r="E618" t="str">
            <v>Radiant Barrier</v>
          </cell>
          <cell r="F618" t="str">
            <v xml:space="preserve">Radiant Barrier </v>
          </cell>
          <cell r="G618" t="str">
            <v>Code-Compliant Ceiling Insulation</v>
          </cell>
          <cell r="H618" t="str">
            <v>Residential</v>
          </cell>
          <cell r="I618" t="str">
            <v>New</v>
          </cell>
          <cell r="J618" t="str">
            <v>Single Family</v>
          </cell>
          <cell r="K618" t="str">
            <v>FL Zone 2</v>
          </cell>
          <cell r="L618" t="str">
            <v>Space Heating</v>
          </cell>
          <cell r="N618" t="str">
            <v/>
          </cell>
          <cell r="O618" t="str">
            <v>Per Square Footage</v>
          </cell>
          <cell r="P618">
            <v>6.0562499999999998E-2</v>
          </cell>
          <cell r="Q618">
            <v>2870.15</v>
          </cell>
          <cell r="R618">
            <v>2583.1350000000002</v>
          </cell>
          <cell r="S618">
            <v>287.01500000000004</v>
          </cell>
          <cell r="T618">
            <v>0.1</v>
          </cell>
          <cell r="U618">
            <v>20</v>
          </cell>
          <cell r="V618">
            <v>661.71900000000005</v>
          </cell>
          <cell r="W618">
            <v>0</v>
          </cell>
          <cell r="X618">
            <v>0.42877753317642342</v>
          </cell>
          <cell r="Y618">
            <v>0</v>
          </cell>
          <cell r="Z618">
            <v>1.4939202939791417E-3</v>
          </cell>
        </row>
        <row r="619">
          <cell r="A619" t="str">
            <v>NN795</v>
          </cell>
          <cell r="B619" t="str">
            <v>XXXXXXXX</v>
          </cell>
          <cell r="C619" t="str">
            <v>Yes</v>
          </cell>
          <cell r="D619" t="str">
            <v>Nonequipment</v>
          </cell>
          <cell r="E619" t="str">
            <v>Radiant Barrier</v>
          </cell>
          <cell r="F619" t="str">
            <v xml:space="preserve">Radiant Barrier </v>
          </cell>
          <cell r="G619" t="str">
            <v>Code-Compliant Ceiling Insulation</v>
          </cell>
          <cell r="H619" t="str">
            <v>Residential</v>
          </cell>
          <cell r="I619" t="str">
            <v>New</v>
          </cell>
          <cell r="J619" t="str">
            <v>Multi-Family</v>
          </cell>
          <cell r="K619" t="str">
            <v>FL Zone 2</v>
          </cell>
          <cell r="L619" t="str">
            <v>Space Heating</v>
          </cell>
          <cell r="N619" t="str">
            <v/>
          </cell>
          <cell r="O619" t="str">
            <v>Per Square Footage</v>
          </cell>
          <cell r="P619">
            <v>9.5000000000000015E-3</v>
          </cell>
          <cell r="Q619">
            <v>2488</v>
          </cell>
          <cell r="R619">
            <v>2239.1999999999998</v>
          </cell>
          <cell r="S619">
            <v>248.8</v>
          </cell>
          <cell r="T619">
            <v>0.1</v>
          </cell>
          <cell r="U619">
            <v>20</v>
          </cell>
          <cell r="V619">
            <v>430.3</v>
          </cell>
          <cell r="W619">
            <v>0</v>
          </cell>
          <cell r="X619">
            <v>0.27882374924373488</v>
          </cell>
          <cell r="Y619">
            <v>0</v>
          </cell>
          <cell r="Z619">
            <v>1.1206742332947543E-3</v>
          </cell>
        </row>
        <row r="620">
          <cell r="A620" t="str">
            <v>NN796</v>
          </cell>
          <cell r="B620" t="str">
            <v>XXXXXXXX</v>
          </cell>
          <cell r="C620" t="str">
            <v>Yes</v>
          </cell>
          <cell r="D620" t="str">
            <v>Nonequipment</v>
          </cell>
          <cell r="E620" t="str">
            <v>Radiant Barrier</v>
          </cell>
          <cell r="F620" t="str">
            <v xml:space="preserve">Radiant Barrier </v>
          </cell>
          <cell r="G620" t="str">
            <v>Code-Compliant Ceiling Insulation</v>
          </cell>
          <cell r="H620" t="str">
            <v>Residential</v>
          </cell>
          <cell r="I620" t="str">
            <v>New</v>
          </cell>
          <cell r="J620" t="str">
            <v>Manufactured Home</v>
          </cell>
          <cell r="K620" t="str">
            <v>FL Zone 2</v>
          </cell>
          <cell r="L620" t="str">
            <v>Space Heating</v>
          </cell>
          <cell r="N620" t="str">
            <v/>
          </cell>
          <cell r="O620" t="str">
            <v>Per Square Footage</v>
          </cell>
          <cell r="P620">
            <v>9.5000000000000015E-3</v>
          </cell>
          <cell r="Q620">
            <v>3980</v>
          </cell>
          <cell r="R620">
            <v>3582</v>
          </cell>
          <cell r="S620">
            <v>398</v>
          </cell>
          <cell r="T620">
            <v>0.1</v>
          </cell>
          <cell r="U620">
            <v>20</v>
          </cell>
          <cell r="V620">
            <v>647.29999999999995</v>
          </cell>
          <cell r="W620">
            <v>0</v>
          </cell>
          <cell r="X620">
            <v>0.41943437807452838</v>
          </cell>
          <cell r="Y620">
            <v>0</v>
          </cell>
          <cell r="Z620">
            <v>1.0538552212927849E-3</v>
          </cell>
        </row>
        <row r="621">
          <cell r="A621" t="str">
            <v>NE797</v>
          </cell>
          <cell r="B621" t="str">
            <v>XXXXXXXX</v>
          </cell>
          <cell r="C621" t="str">
            <v>Yes</v>
          </cell>
          <cell r="D621" t="str">
            <v>Nonequipment</v>
          </cell>
          <cell r="E621" t="str">
            <v>Radiant Barrier</v>
          </cell>
          <cell r="F621" t="str">
            <v xml:space="preserve">Radiant Barrier </v>
          </cell>
          <cell r="G621" t="str">
            <v>Market Average Existing Ceiling Insulation</v>
          </cell>
          <cell r="H621" t="str">
            <v>Residential</v>
          </cell>
          <cell r="I621" t="str">
            <v>Existing</v>
          </cell>
          <cell r="J621" t="str">
            <v>Single Family</v>
          </cell>
          <cell r="K621" t="str">
            <v>FL Zone 2</v>
          </cell>
          <cell r="L621" t="str">
            <v>Space Cooling</v>
          </cell>
          <cell r="N621" t="str">
            <v/>
          </cell>
          <cell r="O621" t="str">
            <v>Per Square Footage</v>
          </cell>
          <cell r="P621">
            <v>1.8525E-2</v>
          </cell>
          <cell r="Q621">
            <v>3747.04</v>
          </cell>
          <cell r="R621">
            <v>3372.3359999999998</v>
          </cell>
          <cell r="S621">
            <v>374.70400000000001</v>
          </cell>
          <cell r="T621">
            <v>0.1</v>
          </cell>
          <cell r="U621">
            <v>20</v>
          </cell>
          <cell r="V621">
            <v>661.71900000000005</v>
          </cell>
          <cell r="W621">
            <v>0.29035913145064912</v>
          </cell>
          <cell r="X621">
            <v>0</v>
          </cell>
          <cell r="Y621">
            <v>7.7490267371218115E-4</v>
          </cell>
          <cell r="Z621">
            <v>0</v>
          </cell>
        </row>
        <row r="622">
          <cell r="A622" t="str">
            <v>NE798</v>
          </cell>
          <cell r="B622" t="str">
            <v>XXXXXXXX</v>
          </cell>
          <cell r="C622" t="str">
            <v>Yes</v>
          </cell>
          <cell r="D622" t="str">
            <v>Nonequipment</v>
          </cell>
          <cell r="E622" t="str">
            <v>Radiant Barrier</v>
          </cell>
          <cell r="F622" t="str">
            <v xml:space="preserve">Radiant Barrier </v>
          </cell>
          <cell r="G622" t="str">
            <v>Market Average Existing Ceiling Insulation</v>
          </cell>
          <cell r="H622" t="str">
            <v>Residential</v>
          </cell>
          <cell r="I622" t="str">
            <v>Existing</v>
          </cell>
          <cell r="J622" t="str">
            <v>Multi-Family</v>
          </cell>
          <cell r="K622" t="str">
            <v>FL Zone 2</v>
          </cell>
          <cell r="L622" t="str">
            <v>Space Cooling</v>
          </cell>
          <cell r="N622" t="str">
            <v/>
          </cell>
          <cell r="O622" t="str">
            <v>Per Square Footage</v>
          </cell>
          <cell r="P622">
            <v>9.5000000000000015E-3</v>
          </cell>
          <cell r="Q622">
            <v>1815</v>
          </cell>
          <cell r="R622">
            <v>1633.5</v>
          </cell>
          <cell r="S622">
            <v>181.5</v>
          </cell>
          <cell r="T622">
            <v>0.1</v>
          </cell>
          <cell r="U622">
            <v>20</v>
          </cell>
          <cell r="V622">
            <v>430.3</v>
          </cell>
          <cell r="W622">
            <v>0.18881358138910068</v>
          </cell>
          <cell r="X622">
            <v>0</v>
          </cell>
          <cell r="Y622">
            <v>1.0402952142650175E-3</v>
          </cell>
          <cell r="Z622">
            <v>0</v>
          </cell>
        </row>
        <row r="623">
          <cell r="A623" t="str">
            <v>NE799</v>
          </cell>
          <cell r="B623" t="str">
            <v>XXXXXXXX</v>
          </cell>
          <cell r="C623" t="str">
            <v>Yes</v>
          </cell>
          <cell r="D623" t="str">
            <v>Nonequipment</v>
          </cell>
          <cell r="E623" t="str">
            <v>Radiant Barrier</v>
          </cell>
          <cell r="F623" t="str">
            <v xml:space="preserve">Radiant Barrier </v>
          </cell>
          <cell r="G623" t="str">
            <v>Market Average Existing Ceiling Insulation</v>
          </cell>
          <cell r="H623" t="str">
            <v>Residential</v>
          </cell>
          <cell r="I623" t="str">
            <v>Existing</v>
          </cell>
          <cell r="J623" t="str">
            <v>Manufactured Home</v>
          </cell>
          <cell r="K623" t="str">
            <v>FL Zone 2</v>
          </cell>
          <cell r="L623" t="str">
            <v>Space Cooling</v>
          </cell>
          <cell r="N623" t="str">
            <v/>
          </cell>
          <cell r="O623" t="str">
            <v>Per Square Footage</v>
          </cell>
          <cell r="P623">
            <v>9.5000000000000015E-3</v>
          </cell>
          <cell r="Q623">
            <v>2493</v>
          </cell>
          <cell r="R623">
            <v>2243.6999999999998</v>
          </cell>
          <cell r="S623">
            <v>249.3</v>
          </cell>
          <cell r="T623">
            <v>0.1</v>
          </cell>
          <cell r="U623">
            <v>20</v>
          </cell>
          <cell r="V623">
            <v>647.29999999999995</v>
          </cell>
          <cell r="W623">
            <v>0.28403214323301151</v>
          </cell>
          <cell r="X623">
            <v>0</v>
          </cell>
          <cell r="Y623">
            <v>1.1393186651945909E-3</v>
          </cell>
          <cell r="Z623">
            <v>0</v>
          </cell>
        </row>
        <row r="624">
          <cell r="A624" t="str">
            <v>NN800</v>
          </cell>
          <cell r="B624" t="str">
            <v>XXXXXXXX</v>
          </cell>
          <cell r="C624" t="str">
            <v>Yes</v>
          </cell>
          <cell r="D624" t="str">
            <v>Nonequipment</v>
          </cell>
          <cell r="E624" t="str">
            <v>Radiant Barrier</v>
          </cell>
          <cell r="F624" t="str">
            <v xml:space="preserve">Radiant Barrier </v>
          </cell>
          <cell r="G624" t="str">
            <v>Code-Compliant Ceiling Insulation</v>
          </cell>
          <cell r="H624" t="str">
            <v>Residential</v>
          </cell>
          <cell r="I624" t="str">
            <v>New</v>
          </cell>
          <cell r="J624" t="str">
            <v>Single Family</v>
          </cell>
          <cell r="K624" t="str">
            <v>FL Zone 2</v>
          </cell>
          <cell r="L624" t="str">
            <v>Space Cooling</v>
          </cell>
          <cell r="N624" t="str">
            <v/>
          </cell>
          <cell r="O624" t="str">
            <v>Per Square Footage</v>
          </cell>
          <cell r="P624">
            <v>6.0562499999999998E-2</v>
          </cell>
          <cell r="Q624">
            <v>3747.04</v>
          </cell>
          <cell r="R624">
            <v>3372.3359999999998</v>
          </cell>
          <cell r="S624">
            <v>374.70400000000001</v>
          </cell>
          <cell r="T624">
            <v>0.1</v>
          </cell>
          <cell r="U624">
            <v>20</v>
          </cell>
          <cell r="V624">
            <v>661.71900000000005</v>
          </cell>
          <cell r="W624">
            <v>0.29035913145064912</v>
          </cell>
          <cell r="X624">
            <v>0</v>
          </cell>
          <cell r="Y624">
            <v>7.7490267371218115E-4</v>
          </cell>
          <cell r="Z624">
            <v>0</v>
          </cell>
        </row>
        <row r="625">
          <cell r="A625" t="str">
            <v>NN801</v>
          </cell>
          <cell r="B625" t="str">
            <v>XXXXXXXX</v>
          </cell>
          <cell r="C625" t="str">
            <v>Yes</v>
          </cell>
          <cell r="D625" t="str">
            <v>Nonequipment</v>
          </cell>
          <cell r="E625" t="str">
            <v>Radiant Barrier</v>
          </cell>
          <cell r="F625" t="str">
            <v xml:space="preserve">Radiant Barrier </v>
          </cell>
          <cell r="G625" t="str">
            <v>Code-Compliant Ceiling Insulation</v>
          </cell>
          <cell r="H625" t="str">
            <v>Residential</v>
          </cell>
          <cell r="I625" t="str">
            <v>New</v>
          </cell>
          <cell r="J625" t="str">
            <v>Multi-Family</v>
          </cell>
          <cell r="K625" t="str">
            <v>FL Zone 2</v>
          </cell>
          <cell r="L625" t="str">
            <v>Space Cooling</v>
          </cell>
          <cell r="N625" t="str">
            <v/>
          </cell>
          <cell r="O625" t="str">
            <v>Per Square Footage</v>
          </cell>
          <cell r="P625">
            <v>9.5000000000000015E-3</v>
          </cell>
          <cell r="Q625">
            <v>1815</v>
          </cell>
          <cell r="R625">
            <v>1633.5</v>
          </cell>
          <cell r="S625">
            <v>181.5</v>
          </cell>
          <cell r="T625">
            <v>0.1</v>
          </cell>
          <cell r="U625">
            <v>20</v>
          </cell>
          <cell r="V625">
            <v>430.3</v>
          </cell>
          <cell r="W625">
            <v>0.18881358138910068</v>
          </cell>
          <cell r="X625">
            <v>0</v>
          </cell>
          <cell r="Y625">
            <v>1.0402952142650175E-3</v>
          </cell>
          <cell r="Z625">
            <v>0</v>
          </cell>
        </row>
        <row r="626">
          <cell r="A626" t="str">
            <v>NN802</v>
          </cell>
          <cell r="B626" t="str">
            <v>XXXXXXXX</v>
          </cell>
          <cell r="C626" t="str">
            <v>Yes</v>
          </cell>
          <cell r="D626" t="str">
            <v>Nonequipment</v>
          </cell>
          <cell r="E626" t="str">
            <v>Radiant Barrier</v>
          </cell>
          <cell r="F626" t="str">
            <v xml:space="preserve">Radiant Barrier </v>
          </cell>
          <cell r="G626" t="str">
            <v>Code-Compliant Ceiling Insulation</v>
          </cell>
          <cell r="H626" t="str">
            <v>Residential</v>
          </cell>
          <cell r="I626" t="str">
            <v>New</v>
          </cell>
          <cell r="J626" t="str">
            <v>Manufactured Home</v>
          </cell>
          <cell r="K626" t="str">
            <v>FL Zone 2</v>
          </cell>
          <cell r="L626" t="str">
            <v>Space Cooling</v>
          </cell>
          <cell r="N626" t="str">
            <v/>
          </cell>
          <cell r="O626" t="str">
            <v>Per Square Footage</v>
          </cell>
          <cell r="P626">
            <v>9.5000000000000015E-3</v>
          </cell>
          <cell r="Q626">
            <v>2493</v>
          </cell>
          <cell r="R626">
            <v>2243.6999999999998</v>
          </cell>
          <cell r="S626">
            <v>249.3</v>
          </cell>
          <cell r="T626">
            <v>0.1</v>
          </cell>
          <cell r="U626">
            <v>20</v>
          </cell>
          <cell r="V626">
            <v>647.29999999999995</v>
          </cell>
          <cell r="W626">
            <v>0.28403214323301151</v>
          </cell>
          <cell r="X626">
            <v>0</v>
          </cell>
          <cell r="Y626">
            <v>1.1393186651945909E-3</v>
          </cell>
          <cell r="Z626">
            <v>0</v>
          </cell>
        </row>
        <row r="627">
          <cell r="A627" t="str">
            <v>NE803</v>
          </cell>
          <cell r="B627" t="str">
            <v>XXXXXXXX</v>
          </cell>
          <cell r="C627" t="str">
            <v>Yes</v>
          </cell>
          <cell r="D627" t="str">
            <v>Nonequipment</v>
          </cell>
          <cell r="E627" t="str">
            <v>Sealed crawlspace</v>
          </cell>
          <cell r="F627" t="str">
            <v>Increased Basement or Crawlspace Wall Insulation (R-15)</v>
          </cell>
          <cell r="G627" t="str">
            <v>Market Average Existing Exterior Below-Grade Wall Insulation</v>
          </cell>
          <cell r="H627" t="str">
            <v>Residential</v>
          </cell>
          <cell r="I627" t="str">
            <v>Existing</v>
          </cell>
          <cell r="J627" t="str">
            <v>Single Family</v>
          </cell>
          <cell r="K627" t="str">
            <v>FL Zone 2</v>
          </cell>
          <cell r="L627" t="str">
            <v>Space Cooling</v>
          </cell>
          <cell r="N627" t="str">
            <v/>
          </cell>
          <cell r="O627" t="str">
            <v>Per Home</v>
          </cell>
          <cell r="P627">
            <v>5.8799999999999998E-2</v>
          </cell>
          <cell r="Q627">
            <v>7861.3665800740182</v>
          </cell>
          <cell r="R627">
            <v>7769.5987296118128</v>
          </cell>
          <cell r="S627">
            <v>91.767850462205246</v>
          </cell>
          <cell r="T627">
            <v>1.1673269466253692E-2</v>
          </cell>
          <cell r="U627">
            <v>11</v>
          </cell>
          <cell r="V627">
            <v>162.06</v>
          </cell>
          <cell r="W627">
            <v>7.1111152683982465E-2</v>
          </cell>
          <cell r="X627">
            <v>0</v>
          </cell>
          <cell r="Y627">
            <v>7.7490267371218115E-4</v>
          </cell>
          <cell r="Z627">
            <v>0</v>
          </cell>
        </row>
        <row r="628">
          <cell r="A628" t="str">
            <v>NE804</v>
          </cell>
          <cell r="B628" t="str">
            <v>XXXXXXXX</v>
          </cell>
          <cell r="C628" t="str">
            <v>Yes</v>
          </cell>
          <cell r="D628" t="str">
            <v>Nonequipment</v>
          </cell>
          <cell r="E628" t="str">
            <v>Sealed crawlspace</v>
          </cell>
          <cell r="F628" t="str">
            <v>Increased Basement or Crawlspace Wall Insulation (R-15)</v>
          </cell>
          <cell r="G628" t="str">
            <v>Market Average Existing Exterior Below-Grade Wall Insulation</v>
          </cell>
          <cell r="H628" t="str">
            <v>Residential</v>
          </cell>
          <cell r="I628" t="str">
            <v>Existing</v>
          </cell>
          <cell r="J628" t="str">
            <v>Multi-Family</v>
          </cell>
          <cell r="K628" t="str">
            <v>FL Zone 2</v>
          </cell>
          <cell r="L628" t="str">
            <v>Space Cooling</v>
          </cell>
          <cell r="N628" t="str">
            <v/>
          </cell>
          <cell r="O628" t="str">
            <v>Per Home</v>
          </cell>
          <cell r="P628">
            <v>5.8799999999999998E-2</v>
          </cell>
          <cell r="Q628">
            <v>3522.0195212642343</v>
          </cell>
          <cell r="R628">
            <v>3493.9277248431326</v>
          </cell>
          <cell r="S628">
            <v>28.091796421101559</v>
          </cell>
          <cell r="T628">
            <v>7.9760479041916174E-3</v>
          </cell>
          <cell r="U628">
            <v>11</v>
          </cell>
          <cell r="V628">
            <v>66.600000000000009</v>
          </cell>
          <cell r="W628">
            <v>2.9223761376979098E-2</v>
          </cell>
          <cell r="X628">
            <v>0</v>
          </cell>
          <cell r="Y628">
            <v>1.0402952142650175E-3</v>
          </cell>
          <cell r="Z628">
            <v>0</v>
          </cell>
        </row>
        <row r="629">
          <cell r="A629" t="str">
            <v>NE805</v>
          </cell>
          <cell r="B629" t="str">
            <v>XXXXXXXX</v>
          </cell>
          <cell r="C629" t="str">
            <v>Yes</v>
          </cell>
          <cell r="D629" t="str">
            <v>Nonequipment</v>
          </cell>
          <cell r="E629" t="str">
            <v>Sealed crawlspace</v>
          </cell>
          <cell r="F629" t="str">
            <v>Increased Basement or Crawlspace Wall Insulation (R-15)</v>
          </cell>
          <cell r="G629" t="str">
            <v>Market Average Existing Exterior Below-Grade Wall Insulation</v>
          </cell>
          <cell r="H629" t="str">
            <v>Residential</v>
          </cell>
          <cell r="I629" t="str">
            <v>Existing</v>
          </cell>
          <cell r="J629" t="str">
            <v>Manufactured Home</v>
          </cell>
          <cell r="K629" t="str">
            <v>FL Zone 2</v>
          </cell>
          <cell r="L629" t="str">
            <v>Space Cooling</v>
          </cell>
          <cell r="N629" t="str">
            <v/>
          </cell>
          <cell r="O629" t="str">
            <v>Per Home</v>
          </cell>
          <cell r="P629">
            <v>5.8799999999999998E-2</v>
          </cell>
          <cell r="Q629">
            <v>3886.0451104588287</v>
          </cell>
          <cell r="R629">
            <v>3835.5997002935269</v>
          </cell>
          <cell r="S629">
            <v>50.445410165302029</v>
          </cell>
          <cell r="T629">
            <v>1.2981169474727454E-2</v>
          </cell>
          <cell r="U629">
            <v>11</v>
          </cell>
          <cell r="V629">
            <v>130.98000000000002</v>
          </cell>
          <cell r="W629">
            <v>5.7473397374725559E-2</v>
          </cell>
          <cell r="X629">
            <v>0</v>
          </cell>
          <cell r="Y629">
            <v>1.1393186651945909E-3</v>
          </cell>
          <cell r="Z629">
            <v>0</v>
          </cell>
        </row>
        <row r="630">
          <cell r="A630" t="str">
            <v>NN806</v>
          </cell>
          <cell r="B630" t="str">
            <v>XXXXXXXX</v>
          </cell>
          <cell r="C630" t="str">
            <v>Yes</v>
          </cell>
          <cell r="D630" t="str">
            <v>Nonequipment</v>
          </cell>
          <cell r="E630" t="str">
            <v>Sealed crawlspace</v>
          </cell>
          <cell r="F630" t="str">
            <v>Increased Basement or Crawlspace Wall Insulation (R-15)</v>
          </cell>
          <cell r="G630" t="str">
            <v>Code-Compliant Exterior Below-Grade Wall Insulation</v>
          </cell>
          <cell r="H630" t="str">
            <v>Residential</v>
          </cell>
          <cell r="I630" t="str">
            <v>New</v>
          </cell>
          <cell r="J630" t="str">
            <v>Single Family</v>
          </cell>
          <cell r="K630" t="str">
            <v>FL Zone 2</v>
          </cell>
          <cell r="L630" t="str">
            <v>Space Cooling</v>
          </cell>
          <cell r="N630" t="str">
            <v/>
          </cell>
          <cell r="O630" t="str">
            <v>Per Home</v>
          </cell>
          <cell r="P630">
            <v>5.8799999999999998E-2</v>
          </cell>
          <cell r="Q630">
            <v>7861.3665800740182</v>
          </cell>
          <cell r="R630">
            <v>7861.3665800740182</v>
          </cell>
          <cell r="S630">
            <v>0</v>
          </cell>
          <cell r="T630">
            <v>0</v>
          </cell>
          <cell r="U630">
            <v>11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</row>
        <row r="631">
          <cell r="A631" t="str">
            <v>NN807</v>
          </cell>
          <cell r="B631" t="str">
            <v>XXXXXXXX</v>
          </cell>
          <cell r="C631" t="str">
            <v>Yes</v>
          </cell>
          <cell r="D631" t="str">
            <v>Nonequipment</v>
          </cell>
          <cell r="E631" t="str">
            <v>Sealed crawlspace</v>
          </cell>
          <cell r="F631" t="str">
            <v>Increased Basement or Crawlspace Wall Insulation (R-15)</v>
          </cell>
          <cell r="G631" t="str">
            <v>Code-Compliant Exterior Below-Grade Wall Insulation</v>
          </cell>
          <cell r="H631" t="str">
            <v>Residential</v>
          </cell>
          <cell r="I631" t="str">
            <v>New</v>
          </cell>
          <cell r="J631" t="str">
            <v>Multi-Family</v>
          </cell>
          <cell r="K631" t="str">
            <v>FL Zone 2</v>
          </cell>
          <cell r="L631" t="str">
            <v>Space Cooling</v>
          </cell>
          <cell r="N631" t="str">
            <v/>
          </cell>
          <cell r="O631" t="str">
            <v>Per Home</v>
          </cell>
          <cell r="P631">
            <v>5.8799999999999998E-2</v>
          </cell>
          <cell r="Q631">
            <v>3522.0195212642343</v>
          </cell>
          <cell r="R631">
            <v>3522.0195212642343</v>
          </cell>
          <cell r="S631">
            <v>0</v>
          </cell>
          <cell r="T631">
            <v>0</v>
          </cell>
          <cell r="U631">
            <v>11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</row>
        <row r="632">
          <cell r="A632" t="str">
            <v>NN808</v>
          </cell>
          <cell r="B632" t="str">
            <v>XXXXXXXX</v>
          </cell>
          <cell r="C632" t="str">
            <v>Yes</v>
          </cell>
          <cell r="D632" t="str">
            <v>Nonequipment</v>
          </cell>
          <cell r="E632" t="str">
            <v>Sealed crawlspace</v>
          </cell>
          <cell r="F632" t="str">
            <v>Increased Basement or Crawlspace Wall Insulation (R-15)</v>
          </cell>
          <cell r="G632" t="str">
            <v>Code-Compliant Exterior Below-Grade Wall Insulation</v>
          </cell>
          <cell r="H632" t="str">
            <v>Residential</v>
          </cell>
          <cell r="I632" t="str">
            <v>New</v>
          </cell>
          <cell r="J632" t="str">
            <v>Manufactured Home</v>
          </cell>
          <cell r="K632" t="str">
            <v>FL Zone 2</v>
          </cell>
          <cell r="L632" t="str">
            <v>Space Cooling</v>
          </cell>
          <cell r="N632" t="str">
            <v/>
          </cell>
          <cell r="O632" t="str">
            <v>Per Home</v>
          </cell>
          <cell r="P632">
            <v>5.8799999999999998E-2</v>
          </cell>
          <cell r="Q632">
            <v>3886.0451104588287</v>
          </cell>
          <cell r="R632">
            <v>3886.0451104588287</v>
          </cell>
          <cell r="S632">
            <v>0</v>
          </cell>
          <cell r="T632">
            <v>0</v>
          </cell>
          <cell r="U632">
            <v>11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</row>
        <row r="633">
          <cell r="A633" t="str">
            <v>NE809</v>
          </cell>
          <cell r="B633" t="str">
            <v>XXXXXXXX</v>
          </cell>
          <cell r="C633" t="str">
            <v>Yes</v>
          </cell>
          <cell r="D633" t="str">
            <v>Nonequipment</v>
          </cell>
          <cell r="E633" t="str">
            <v>Sealed crawlspace</v>
          </cell>
          <cell r="F633" t="str">
            <v>Increased Basement or Crawlspace Wall Insulation (R-15)</v>
          </cell>
          <cell r="G633" t="str">
            <v>Market Average Existing Exterior Below-Grade Wall Insulation</v>
          </cell>
          <cell r="H633" t="str">
            <v>Residential</v>
          </cell>
          <cell r="I633" t="str">
            <v>Existing</v>
          </cell>
          <cell r="J633" t="str">
            <v>Single Family</v>
          </cell>
          <cell r="K633" t="str">
            <v>FL Zone 2</v>
          </cell>
          <cell r="L633" t="str">
            <v>Space Heating</v>
          </cell>
          <cell r="N633" t="str">
            <v/>
          </cell>
          <cell r="O633" t="str">
            <v>Per Home</v>
          </cell>
          <cell r="P633">
            <v>5.8799999999999998E-2</v>
          </cell>
          <cell r="Q633">
            <v>6021.6334199259809</v>
          </cell>
          <cell r="R633">
            <v>5951.3412703881859</v>
          </cell>
          <cell r="S633">
            <v>70.292149537794742</v>
          </cell>
          <cell r="T633">
            <v>1.167326946625369E-2</v>
          </cell>
          <cell r="U633">
            <v>11</v>
          </cell>
          <cell r="V633">
            <v>162.06</v>
          </cell>
          <cell r="W633">
            <v>0</v>
          </cell>
          <cell r="X633">
            <v>0.10501086870192813</v>
          </cell>
          <cell r="Y633">
            <v>0</v>
          </cell>
          <cell r="Z633">
            <v>1.493920293979142E-3</v>
          </cell>
        </row>
        <row r="634">
          <cell r="A634" t="str">
            <v>NE810</v>
          </cell>
          <cell r="B634" t="str">
            <v>XXXXXXXX</v>
          </cell>
          <cell r="C634" t="str">
            <v>Yes</v>
          </cell>
          <cell r="D634" t="str">
            <v>Nonequipment</v>
          </cell>
          <cell r="E634" t="str">
            <v>Sealed crawlspace</v>
          </cell>
          <cell r="F634" t="str">
            <v>Increased Basement or Crawlspace Wall Insulation (R-15)</v>
          </cell>
          <cell r="G634" t="str">
            <v>Market Average Existing Exterior Below-Grade Wall Insulation</v>
          </cell>
          <cell r="H634" t="str">
            <v>Residential</v>
          </cell>
          <cell r="I634" t="str">
            <v>Existing</v>
          </cell>
          <cell r="J634" t="str">
            <v>Multi-Family</v>
          </cell>
          <cell r="K634" t="str">
            <v>FL Zone 2</v>
          </cell>
          <cell r="L634" t="str">
            <v>Space Heating</v>
          </cell>
          <cell r="N634" t="str">
            <v/>
          </cell>
          <cell r="O634" t="str">
            <v>Per Home</v>
          </cell>
          <cell r="P634">
            <v>5.8799999999999998E-2</v>
          </cell>
          <cell r="Q634">
            <v>4827.9804787357652</v>
          </cell>
          <cell r="R634">
            <v>4789.472275156867</v>
          </cell>
          <cell r="S634">
            <v>38.508203578898446</v>
          </cell>
          <cell r="T634">
            <v>7.9760479041916174E-3</v>
          </cell>
          <cell r="U634">
            <v>11</v>
          </cell>
          <cell r="V634">
            <v>66.600000000000009</v>
          </cell>
          <cell r="W634">
            <v>0</v>
          </cell>
          <cell r="X634">
            <v>4.3155151521340335E-2</v>
          </cell>
          <cell r="Y634">
            <v>0</v>
          </cell>
          <cell r="Z634">
            <v>1.1206742332947545E-3</v>
          </cell>
        </row>
        <row r="635">
          <cell r="A635" t="str">
            <v>NE811</v>
          </cell>
          <cell r="B635" t="str">
            <v>XXXXXXXX</v>
          </cell>
          <cell r="C635" t="str">
            <v>Yes</v>
          </cell>
          <cell r="D635" t="str">
            <v>Nonequipment</v>
          </cell>
          <cell r="E635" t="str">
            <v>Sealed crawlspace</v>
          </cell>
          <cell r="F635" t="str">
            <v>Increased Basement or Crawlspace Wall Insulation (R-15)</v>
          </cell>
          <cell r="G635" t="str">
            <v>Market Average Existing Exterior Below-Grade Wall Insulation</v>
          </cell>
          <cell r="H635" t="str">
            <v>Residential</v>
          </cell>
          <cell r="I635" t="str">
            <v>Existing</v>
          </cell>
          <cell r="J635" t="str">
            <v>Manufactured Home</v>
          </cell>
          <cell r="K635" t="str">
            <v>FL Zone 2</v>
          </cell>
          <cell r="L635" t="str">
            <v>Space Heating</v>
          </cell>
          <cell r="N635" t="str">
            <v/>
          </cell>
          <cell r="O635" t="str">
            <v>Per Home</v>
          </cell>
          <cell r="P635">
            <v>5.8799999999999998E-2</v>
          </cell>
          <cell r="Q635">
            <v>6203.9548895411708</v>
          </cell>
          <cell r="R635">
            <v>6123.4202997064731</v>
          </cell>
          <cell r="S635">
            <v>80.534589834697982</v>
          </cell>
          <cell r="T635">
            <v>1.2981169474727454E-2</v>
          </cell>
          <cell r="U635">
            <v>11</v>
          </cell>
          <cell r="V635">
            <v>130.98000000000002</v>
          </cell>
          <cell r="W635">
            <v>0</v>
          </cell>
          <cell r="X635">
            <v>8.4871797991969325E-2</v>
          </cell>
          <cell r="Y635">
            <v>0</v>
          </cell>
          <cell r="Z635">
            <v>1.0538552212927851E-3</v>
          </cell>
        </row>
        <row r="636">
          <cell r="A636" t="str">
            <v>NN812</v>
          </cell>
          <cell r="B636" t="str">
            <v>XXXXXXXX</v>
          </cell>
          <cell r="C636" t="str">
            <v>Yes</v>
          </cell>
          <cell r="D636" t="str">
            <v>Nonequipment</v>
          </cell>
          <cell r="E636" t="str">
            <v>Sealed crawlspace</v>
          </cell>
          <cell r="F636" t="str">
            <v>Increased Basement or Crawlspace Wall Insulation (R-15)</v>
          </cell>
          <cell r="G636" t="str">
            <v>Code-Compliant Exterior Below-Grade Wall Insulation</v>
          </cell>
          <cell r="H636" t="str">
            <v>Residential</v>
          </cell>
          <cell r="I636" t="str">
            <v>New</v>
          </cell>
          <cell r="J636" t="str">
            <v>Single Family</v>
          </cell>
          <cell r="K636" t="str">
            <v>FL Zone 2</v>
          </cell>
          <cell r="L636" t="str">
            <v>Space Heating</v>
          </cell>
          <cell r="N636" t="str">
            <v/>
          </cell>
          <cell r="O636" t="str">
            <v>Per Home</v>
          </cell>
          <cell r="P636">
            <v>5.8799999999999998E-2</v>
          </cell>
          <cell r="Q636">
            <v>6021.6334199259809</v>
          </cell>
          <cell r="R636">
            <v>6021.6334199259809</v>
          </cell>
          <cell r="S636">
            <v>0</v>
          </cell>
          <cell r="T636">
            <v>0</v>
          </cell>
          <cell r="U636">
            <v>11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</row>
        <row r="637">
          <cell r="A637" t="str">
            <v>NN813</v>
          </cell>
          <cell r="B637" t="str">
            <v>XXXXXXXX</v>
          </cell>
          <cell r="C637" t="str">
            <v>Yes</v>
          </cell>
          <cell r="D637" t="str">
            <v>Nonequipment</v>
          </cell>
          <cell r="E637" t="str">
            <v>Sealed crawlspace</v>
          </cell>
          <cell r="F637" t="str">
            <v>Increased Basement or Crawlspace Wall Insulation (R-15)</v>
          </cell>
          <cell r="G637" t="str">
            <v>Code-Compliant Exterior Below-Grade Wall Insulation</v>
          </cell>
          <cell r="H637" t="str">
            <v>Residential</v>
          </cell>
          <cell r="I637" t="str">
            <v>New</v>
          </cell>
          <cell r="J637" t="str">
            <v>Multi-Family</v>
          </cell>
          <cell r="K637" t="str">
            <v>FL Zone 2</v>
          </cell>
          <cell r="L637" t="str">
            <v>Space Heating</v>
          </cell>
          <cell r="N637" t="str">
            <v/>
          </cell>
          <cell r="O637" t="str">
            <v>Per Home</v>
          </cell>
          <cell r="P637">
            <v>5.8799999999999998E-2</v>
          </cell>
          <cell r="Q637">
            <v>4827.9804787357652</v>
          </cell>
          <cell r="R637">
            <v>4827.9804787357652</v>
          </cell>
          <cell r="S637">
            <v>0</v>
          </cell>
          <cell r="T637">
            <v>0</v>
          </cell>
          <cell r="U637">
            <v>11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</row>
        <row r="638">
          <cell r="A638" t="str">
            <v>NN814</v>
          </cell>
          <cell r="B638" t="str">
            <v>XXXXXXXX</v>
          </cell>
          <cell r="C638" t="str">
            <v>Yes</v>
          </cell>
          <cell r="D638" t="str">
            <v>Nonequipment</v>
          </cell>
          <cell r="E638" t="str">
            <v>Sealed crawlspace</v>
          </cell>
          <cell r="F638" t="str">
            <v>Increased Basement or Crawlspace Wall Insulation (R-15)</v>
          </cell>
          <cell r="G638" t="str">
            <v>Code-Compliant Exterior Below-Grade Wall Insulation</v>
          </cell>
          <cell r="H638" t="str">
            <v>Residential</v>
          </cell>
          <cell r="I638" t="str">
            <v>New</v>
          </cell>
          <cell r="J638" t="str">
            <v>Manufactured Home</v>
          </cell>
          <cell r="K638" t="str">
            <v>FL Zone 2</v>
          </cell>
          <cell r="L638" t="str">
            <v>Space Heating</v>
          </cell>
          <cell r="N638" t="str">
            <v/>
          </cell>
          <cell r="O638" t="str">
            <v>Per Home</v>
          </cell>
          <cell r="P638">
            <v>5.8799999999999998E-2</v>
          </cell>
          <cell r="Q638">
            <v>6203.9548895411708</v>
          </cell>
          <cell r="R638">
            <v>6203.9548895411708</v>
          </cell>
          <cell r="S638">
            <v>0</v>
          </cell>
          <cell r="T638">
            <v>0</v>
          </cell>
          <cell r="U638">
            <v>11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</row>
        <row r="639">
          <cell r="A639" t="str">
            <v>NE815</v>
          </cell>
          <cell r="B639" t="str">
            <v>XXXXXXXX</v>
          </cell>
          <cell r="C639" t="str">
            <v>Yes</v>
          </cell>
          <cell r="D639" t="str">
            <v>Nonequipment</v>
          </cell>
          <cell r="E639" t="str">
            <v>Smart Thermostat</v>
          </cell>
          <cell r="F639" t="str">
            <v>Standard Heating and Cooling System with Smart Thermostat</v>
          </cell>
          <cell r="G639" t="str">
            <v>Standard Heating and Cooling System with Manual Thermostat</v>
          </cell>
          <cell r="H639" t="str">
            <v>Residential</v>
          </cell>
          <cell r="I639" t="str">
            <v>Existing</v>
          </cell>
          <cell r="J639" t="str">
            <v>Single Family</v>
          </cell>
          <cell r="K639" t="str">
            <v>FL Zone 2</v>
          </cell>
          <cell r="L639" t="str">
            <v>Space Cooling</v>
          </cell>
          <cell r="N639" t="str">
            <v/>
          </cell>
          <cell r="O639" t="str">
            <v>Per End Use Consumption</v>
          </cell>
          <cell r="P639">
            <v>0.22499999999999998</v>
          </cell>
          <cell r="Q639">
            <v>3747.04</v>
          </cell>
          <cell r="R639">
            <v>3597.1583999999998</v>
          </cell>
          <cell r="S639">
            <v>149.88159999999999</v>
          </cell>
          <cell r="T639">
            <v>0.04</v>
          </cell>
          <cell r="U639">
            <v>11</v>
          </cell>
          <cell r="V639">
            <v>264.68759999999997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</row>
        <row r="640">
          <cell r="A640" t="str">
            <v>NE816</v>
          </cell>
          <cell r="B640" t="str">
            <v>XXXXXXXX</v>
          </cell>
          <cell r="C640" t="str">
            <v>Yes</v>
          </cell>
          <cell r="D640" t="str">
            <v>Nonequipment</v>
          </cell>
          <cell r="E640" t="str">
            <v>Smart Thermostat</v>
          </cell>
          <cell r="F640" t="str">
            <v>Standard Heating and Cooling System with Smart Thermostat</v>
          </cell>
          <cell r="G640" t="str">
            <v>Standard Heating and Cooling System with Manual Thermostat</v>
          </cell>
          <cell r="H640" t="str">
            <v>Residential</v>
          </cell>
          <cell r="I640" t="str">
            <v>Existing</v>
          </cell>
          <cell r="J640" t="str">
            <v>Multi-Family</v>
          </cell>
          <cell r="K640" t="str">
            <v>FL Zone 2</v>
          </cell>
          <cell r="L640" t="str">
            <v>Space Cooling</v>
          </cell>
          <cell r="N640" t="str">
            <v/>
          </cell>
          <cell r="O640" t="str">
            <v>Per End Use Consumption</v>
          </cell>
          <cell r="P640">
            <v>0.9</v>
          </cell>
          <cell r="Q640">
            <v>1815</v>
          </cell>
          <cell r="R640">
            <v>1742.4</v>
          </cell>
          <cell r="S640">
            <v>72.600000000000009</v>
          </cell>
          <cell r="T640">
            <v>4.0000000000000008E-2</v>
          </cell>
          <cell r="U640">
            <v>11</v>
          </cell>
          <cell r="V640">
            <v>172.12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</row>
        <row r="641">
          <cell r="A641" t="str">
            <v>NE817</v>
          </cell>
          <cell r="B641" t="str">
            <v>XXXXXXXX</v>
          </cell>
          <cell r="C641" t="str">
            <v>Yes</v>
          </cell>
          <cell r="D641" t="str">
            <v>Nonequipment</v>
          </cell>
          <cell r="E641" t="str">
            <v>Smart Thermostat</v>
          </cell>
          <cell r="F641" t="str">
            <v>Standard Heating and Cooling System with Smart Thermostat</v>
          </cell>
          <cell r="G641" t="str">
            <v>Standard Heating and Cooling System with Manual Thermostat</v>
          </cell>
          <cell r="H641" t="str">
            <v>Residential</v>
          </cell>
          <cell r="I641" t="str">
            <v>Existing</v>
          </cell>
          <cell r="J641" t="str">
            <v>Manufactured Home</v>
          </cell>
          <cell r="K641" t="str">
            <v>FL Zone 2</v>
          </cell>
          <cell r="L641" t="str">
            <v>Space Cooling</v>
          </cell>
          <cell r="N641" t="str">
            <v/>
          </cell>
          <cell r="O641" t="str">
            <v>Per End Use Consumption</v>
          </cell>
          <cell r="P641">
            <v>0.9</v>
          </cell>
          <cell r="Q641">
            <v>2493</v>
          </cell>
          <cell r="R641">
            <v>2393.2800000000002</v>
          </cell>
          <cell r="S641">
            <v>99.72</v>
          </cell>
          <cell r="T641">
            <v>0.04</v>
          </cell>
          <cell r="U641">
            <v>11</v>
          </cell>
          <cell r="V641">
            <v>258.92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</row>
        <row r="642">
          <cell r="A642" t="str">
            <v>NN818</v>
          </cell>
          <cell r="B642" t="str">
            <v>XXXXXXXX</v>
          </cell>
          <cell r="C642" t="str">
            <v>Yes</v>
          </cell>
          <cell r="D642" t="str">
            <v>Nonequipment</v>
          </cell>
          <cell r="E642" t="str">
            <v>Smart Thermostat</v>
          </cell>
          <cell r="F642" t="str">
            <v>Standard Heating and Cooling System with Smart Thermostat</v>
          </cell>
          <cell r="G642" t="str">
            <v>Standard Heating and Cooling System with Manual Thermostat</v>
          </cell>
          <cell r="H642" t="str">
            <v>Residential</v>
          </cell>
          <cell r="I642" t="str">
            <v>New</v>
          </cell>
          <cell r="J642" t="str">
            <v>Single Family</v>
          </cell>
          <cell r="K642" t="str">
            <v>FL Zone 2</v>
          </cell>
          <cell r="L642" t="str">
            <v>Space Cooling</v>
          </cell>
          <cell r="N642" t="str">
            <v/>
          </cell>
          <cell r="O642" t="str">
            <v>Per End Use Consumption</v>
          </cell>
          <cell r="P642">
            <v>0.22499999999999998</v>
          </cell>
          <cell r="Q642">
            <v>3747.04</v>
          </cell>
          <cell r="R642">
            <v>3597.1583999999998</v>
          </cell>
          <cell r="S642">
            <v>149.88159999999999</v>
          </cell>
          <cell r="T642">
            <v>0.04</v>
          </cell>
          <cell r="U642">
            <v>11</v>
          </cell>
          <cell r="V642">
            <v>264.68759999999997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</row>
        <row r="643">
          <cell r="A643" t="str">
            <v>NN819</v>
          </cell>
          <cell r="B643" t="str">
            <v>XXXXXXXX</v>
          </cell>
          <cell r="C643" t="str">
            <v>Yes</v>
          </cell>
          <cell r="D643" t="str">
            <v>Nonequipment</v>
          </cell>
          <cell r="E643" t="str">
            <v>Smart Thermostat</v>
          </cell>
          <cell r="F643" t="str">
            <v>Standard Heating and Cooling System with Smart Thermostat</v>
          </cell>
          <cell r="G643" t="str">
            <v>Standard Heating and Cooling System with Manual Thermostat</v>
          </cell>
          <cell r="H643" t="str">
            <v>Residential</v>
          </cell>
          <cell r="I643" t="str">
            <v>New</v>
          </cell>
          <cell r="J643" t="str">
            <v>Multi-Family</v>
          </cell>
          <cell r="K643" t="str">
            <v>FL Zone 2</v>
          </cell>
          <cell r="L643" t="str">
            <v>Space Cooling</v>
          </cell>
          <cell r="N643" t="str">
            <v/>
          </cell>
          <cell r="O643" t="str">
            <v>Per End Use Consumption</v>
          </cell>
          <cell r="P643">
            <v>0.9</v>
          </cell>
          <cell r="Q643">
            <v>1815</v>
          </cell>
          <cell r="R643">
            <v>1742.4</v>
          </cell>
          <cell r="S643">
            <v>72.600000000000009</v>
          </cell>
          <cell r="T643">
            <v>4.0000000000000008E-2</v>
          </cell>
          <cell r="U643">
            <v>11</v>
          </cell>
          <cell r="V643">
            <v>172.12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</row>
        <row r="644">
          <cell r="A644" t="str">
            <v>NN820</v>
          </cell>
          <cell r="B644" t="str">
            <v>XXXXXXXX</v>
          </cell>
          <cell r="C644" t="str">
            <v>Yes</v>
          </cell>
          <cell r="D644" t="str">
            <v>Nonequipment</v>
          </cell>
          <cell r="E644" t="str">
            <v>Smart Thermostat</v>
          </cell>
          <cell r="F644" t="str">
            <v>Standard Heating and Cooling System with Smart Thermostat</v>
          </cell>
          <cell r="G644" t="str">
            <v>Standard Heating and Cooling System with Manual Thermostat</v>
          </cell>
          <cell r="H644" t="str">
            <v>Residential</v>
          </cell>
          <cell r="I644" t="str">
            <v>New</v>
          </cell>
          <cell r="J644" t="str">
            <v>Manufactured Home</v>
          </cell>
          <cell r="K644" t="str">
            <v>FL Zone 2</v>
          </cell>
          <cell r="L644" t="str">
            <v>Space Cooling</v>
          </cell>
          <cell r="N644" t="str">
            <v/>
          </cell>
          <cell r="O644" t="str">
            <v>Per End Use Consumption</v>
          </cell>
          <cell r="P644">
            <v>0.9</v>
          </cell>
          <cell r="Q644">
            <v>2493</v>
          </cell>
          <cell r="R644">
            <v>2393.2800000000002</v>
          </cell>
          <cell r="S644">
            <v>99.72</v>
          </cell>
          <cell r="T644">
            <v>0.04</v>
          </cell>
          <cell r="U644">
            <v>11</v>
          </cell>
          <cell r="V644">
            <v>258.92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</row>
        <row r="645">
          <cell r="A645" t="str">
            <v>NE821</v>
          </cell>
          <cell r="B645" t="str">
            <v>XXXXXXXX</v>
          </cell>
          <cell r="C645" t="str">
            <v>Yes</v>
          </cell>
          <cell r="D645" t="str">
            <v>Nonequipment</v>
          </cell>
          <cell r="E645" t="str">
            <v>Smart Thermostat</v>
          </cell>
          <cell r="F645" t="str">
            <v>Standard Heating and Cooling System with Smart Thermostat</v>
          </cell>
          <cell r="G645" t="str">
            <v>Standard Heating and Cooling System with Manual Thermostat</v>
          </cell>
          <cell r="H645" t="str">
            <v>Residential</v>
          </cell>
          <cell r="I645" t="str">
            <v>Existing</v>
          </cell>
          <cell r="J645" t="str">
            <v>Single Family</v>
          </cell>
          <cell r="K645" t="str">
            <v>FL Zone 2</v>
          </cell>
          <cell r="L645" t="str">
            <v>Space Heating</v>
          </cell>
          <cell r="N645" t="str">
            <v/>
          </cell>
          <cell r="O645" t="str">
            <v>Per End Use Consumption</v>
          </cell>
          <cell r="P645">
            <v>0.22499999999999998</v>
          </cell>
          <cell r="Q645">
            <v>2870.15</v>
          </cell>
          <cell r="R645">
            <v>2755.3440000000001</v>
          </cell>
          <cell r="S645">
            <v>114.80600000000001</v>
          </cell>
          <cell r="T645">
            <v>0.04</v>
          </cell>
          <cell r="U645">
            <v>11</v>
          </cell>
          <cell r="V645">
            <v>264.68759999999997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</row>
        <row r="646">
          <cell r="A646" t="str">
            <v>NE822</v>
          </cell>
          <cell r="B646" t="str">
            <v>XXXXXXXX</v>
          </cell>
          <cell r="C646" t="str">
            <v>Yes</v>
          </cell>
          <cell r="D646" t="str">
            <v>Nonequipment</v>
          </cell>
          <cell r="E646" t="str">
            <v>Smart Thermostat</v>
          </cell>
          <cell r="F646" t="str">
            <v>Standard Heating and Cooling System with Smart Thermostat</v>
          </cell>
          <cell r="G646" t="str">
            <v>Standard Heating and Cooling System with Manual Thermostat</v>
          </cell>
          <cell r="H646" t="str">
            <v>Residential</v>
          </cell>
          <cell r="I646" t="str">
            <v>Existing</v>
          </cell>
          <cell r="J646" t="str">
            <v>Multi-Family</v>
          </cell>
          <cell r="K646" t="str">
            <v>FL Zone 2</v>
          </cell>
          <cell r="L646" t="str">
            <v>Space Heating</v>
          </cell>
          <cell r="N646" t="str">
            <v/>
          </cell>
          <cell r="O646" t="str">
            <v>Per End Use Consumption</v>
          </cell>
          <cell r="P646">
            <v>0.9</v>
          </cell>
          <cell r="Q646">
            <v>2488</v>
          </cell>
          <cell r="R646">
            <v>2388.48</v>
          </cell>
          <cell r="S646">
            <v>99.52</v>
          </cell>
          <cell r="T646">
            <v>0.04</v>
          </cell>
          <cell r="U646">
            <v>11</v>
          </cell>
          <cell r="V646">
            <v>172.12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</row>
        <row r="647">
          <cell r="A647" t="str">
            <v>NE823</v>
          </cell>
          <cell r="B647" t="str">
            <v>XXXXXXXX</v>
          </cell>
          <cell r="C647" t="str">
            <v>Yes</v>
          </cell>
          <cell r="D647" t="str">
            <v>Nonequipment</v>
          </cell>
          <cell r="E647" t="str">
            <v>Smart Thermostat</v>
          </cell>
          <cell r="F647" t="str">
            <v>Standard Heating and Cooling System with Smart Thermostat</v>
          </cell>
          <cell r="G647" t="str">
            <v>Standard Heating and Cooling System with Manual Thermostat</v>
          </cell>
          <cell r="H647" t="str">
            <v>Residential</v>
          </cell>
          <cell r="I647" t="str">
            <v>Existing</v>
          </cell>
          <cell r="J647" t="str">
            <v>Manufactured Home</v>
          </cell>
          <cell r="K647" t="str">
            <v>FL Zone 2</v>
          </cell>
          <cell r="L647" t="str">
            <v>Space Heating</v>
          </cell>
          <cell r="N647" t="str">
            <v/>
          </cell>
          <cell r="O647" t="str">
            <v>Per End Use Consumption</v>
          </cell>
          <cell r="P647">
            <v>0.9</v>
          </cell>
          <cell r="Q647">
            <v>3980</v>
          </cell>
          <cell r="R647">
            <v>3820.8</v>
          </cell>
          <cell r="S647">
            <v>159.20000000000002</v>
          </cell>
          <cell r="T647">
            <v>0.04</v>
          </cell>
          <cell r="U647">
            <v>11</v>
          </cell>
          <cell r="V647">
            <v>258.92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</row>
        <row r="648">
          <cell r="A648" t="str">
            <v>NN824</v>
          </cell>
          <cell r="B648" t="str">
            <v>XXXXXXXX</v>
          </cell>
          <cell r="C648" t="str">
            <v>Yes</v>
          </cell>
          <cell r="D648" t="str">
            <v>Nonequipment</v>
          </cell>
          <cell r="E648" t="str">
            <v>Smart Thermostat</v>
          </cell>
          <cell r="F648" t="str">
            <v>Standard Heating and Cooling System with Smart Thermostat</v>
          </cell>
          <cell r="G648" t="str">
            <v>Standard Heating and Cooling System with Manual Thermostat</v>
          </cell>
          <cell r="H648" t="str">
            <v>Residential</v>
          </cell>
          <cell r="I648" t="str">
            <v>New</v>
          </cell>
          <cell r="J648" t="str">
            <v>Single Family</v>
          </cell>
          <cell r="K648" t="str">
            <v>FL Zone 2</v>
          </cell>
          <cell r="L648" t="str">
            <v>Space Heating</v>
          </cell>
          <cell r="N648" t="str">
            <v/>
          </cell>
          <cell r="O648" t="str">
            <v>Per End Use Consumption</v>
          </cell>
          <cell r="P648">
            <v>0.22499999999999998</v>
          </cell>
          <cell r="Q648">
            <v>2870.15</v>
          </cell>
          <cell r="R648">
            <v>2755.3440000000001</v>
          </cell>
          <cell r="S648">
            <v>114.80600000000001</v>
          </cell>
          <cell r="T648">
            <v>0.04</v>
          </cell>
          <cell r="U648">
            <v>11</v>
          </cell>
          <cell r="V648">
            <v>264.68759999999997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</row>
        <row r="649">
          <cell r="A649" t="str">
            <v>NN825</v>
          </cell>
          <cell r="B649" t="str">
            <v>XXXXXXXX</v>
          </cell>
          <cell r="C649" t="str">
            <v>Yes</v>
          </cell>
          <cell r="D649" t="str">
            <v>Nonequipment</v>
          </cell>
          <cell r="E649" t="str">
            <v>Smart Thermostat</v>
          </cell>
          <cell r="F649" t="str">
            <v>Standard Heating and Cooling System with Smart Thermostat</v>
          </cell>
          <cell r="G649" t="str">
            <v>Standard Heating and Cooling System with Manual Thermostat</v>
          </cell>
          <cell r="H649" t="str">
            <v>Residential</v>
          </cell>
          <cell r="I649" t="str">
            <v>New</v>
          </cell>
          <cell r="J649" t="str">
            <v>Multi-Family</v>
          </cell>
          <cell r="K649" t="str">
            <v>FL Zone 2</v>
          </cell>
          <cell r="L649" t="str">
            <v>Space Heating</v>
          </cell>
          <cell r="N649" t="str">
            <v/>
          </cell>
          <cell r="O649" t="str">
            <v>Per End Use Consumption</v>
          </cell>
          <cell r="P649">
            <v>0.9</v>
          </cell>
          <cell r="Q649">
            <v>2488</v>
          </cell>
          <cell r="R649">
            <v>2388.48</v>
          </cell>
          <cell r="S649">
            <v>99.52</v>
          </cell>
          <cell r="T649">
            <v>0.04</v>
          </cell>
          <cell r="U649">
            <v>11</v>
          </cell>
          <cell r="V649">
            <v>172.12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</row>
        <row r="650">
          <cell r="A650" t="str">
            <v>NN826</v>
          </cell>
          <cell r="B650" t="str">
            <v>XXXXXXXX</v>
          </cell>
          <cell r="C650" t="str">
            <v>Yes</v>
          </cell>
          <cell r="D650" t="str">
            <v>Nonequipment</v>
          </cell>
          <cell r="E650" t="str">
            <v>Smart Thermostat</v>
          </cell>
          <cell r="F650" t="str">
            <v>Standard Heating and Cooling System with Smart Thermostat</v>
          </cell>
          <cell r="G650" t="str">
            <v>Standard Heating and Cooling System with Manual Thermostat</v>
          </cell>
          <cell r="H650" t="str">
            <v>Residential</v>
          </cell>
          <cell r="I650" t="str">
            <v>New</v>
          </cell>
          <cell r="J650" t="str">
            <v>Manufactured Home</v>
          </cell>
          <cell r="K650" t="str">
            <v>FL Zone 2</v>
          </cell>
          <cell r="L650" t="str">
            <v>Space Heating</v>
          </cell>
          <cell r="N650" t="str">
            <v/>
          </cell>
          <cell r="O650" t="str">
            <v>Per End Use Consumption</v>
          </cell>
          <cell r="P650">
            <v>0.9</v>
          </cell>
          <cell r="Q650">
            <v>3980</v>
          </cell>
          <cell r="R650">
            <v>3820.8</v>
          </cell>
          <cell r="S650">
            <v>159.20000000000002</v>
          </cell>
          <cell r="T650">
            <v>0.04</v>
          </cell>
          <cell r="U650">
            <v>11</v>
          </cell>
          <cell r="V650">
            <v>258.92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</row>
        <row r="651">
          <cell r="A651" t="str">
            <v>NE827</v>
          </cell>
          <cell r="B651" t="str">
            <v>XXXXXXXX</v>
          </cell>
          <cell r="C651" t="str">
            <v>Yes</v>
          </cell>
          <cell r="D651" t="str">
            <v>Nonequipment</v>
          </cell>
          <cell r="E651" t="str">
            <v>Spray Foam Insulation(Base R12)</v>
          </cell>
          <cell r="F651" t="str">
            <v>Increased Ceiling Insulation (R-38)</v>
          </cell>
          <cell r="G651" t="str">
            <v>Market Average Existing Ceiling Insulation</v>
          </cell>
          <cell r="H651" t="str">
            <v>Residential</v>
          </cell>
          <cell r="I651" t="str">
            <v>Existing</v>
          </cell>
          <cell r="J651" t="str">
            <v>Single Family</v>
          </cell>
          <cell r="K651" t="str">
            <v>FL Zone 2</v>
          </cell>
          <cell r="L651" t="str">
            <v>Space Heating</v>
          </cell>
          <cell r="N651" t="str">
            <v/>
          </cell>
          <cell r="O651" t="str">
            <v>Per Home</v>
          </cell>
          <cell r="P651">
            <v>0.14210612498386169</v>
          </cell>
          <cell r="Q651">
            <v>3373</v>
          </cell>
          <cell r="R651">
            <v>2955</v>
          </cell>
          <cell r="S651">
            <v>418</v>
          </cell>
          <cell r="T651">
            <v>0.12392528906018381</v>
          </cell>
          <cell r="U651">
            <v>20</v>
          </cell>
          <cell r="V651">
            <v>1250</v>
          </cell>
          <cell r="W651">
            <v>0</v>
          </cell>
          <cell r="X651">
            <v>0.8099690600852163</v>
          </cell>
          <cell r="Y651">
            <v>0</v>
          </cell>
          <cell r="Z651">
            <v>1.9377250241273116E-3</v>
          </cell>
        </row>
        <row r="652">
          <cell r="A652" t="str">
            <v>NE828</v>
          </cell>
          <cell r="B652" t="str">
            <v>XXXXXXXX</v>
          </cell>
          <cell r="C652" t="str">
            <v>Yes</v>
          </cell>
          <cell r="D652" t="str">
            <v>Nonequipment</v>
          </cell>
          <cell r="E652" t="str">
            <v>Spray Foam Insulation(Base R12)</v>
          </cell>
          <cell r="F652" t="str">
            <v>Increased Ceiling Insulation (R-38)</v>
          </cell>
          <cell r="G652" t="str">
            <v>Market Average Existing Ceiling Insulation</v>
          </cell>
          <cell r="H652" t="str">
            <v>Residential</v>
          </cell>
          <cell r="I652" t="str">
            <v>Existing</v>
          </cell>
          <cell r="J652" t="str">
            <v>Multi-Family</v>
          </cell>
          <cell r="K652" t="str">
            <v>FL Zone 2</v>
          </cell>
          <cell r="L652" t="str">
            <v>Space Heating</v>
          </cell>
          <cell r="N652" t="str">
            <v/>
          </cell>
          <cell r="O652" t="str">
            <v>Per Home</v>
          </cell>
          <cell r="P652">
            <v>7.1053062491930843E-2</v>
          </cell>
          <cell r="Q652">
            <v>1210</v>
          </cell>
          <cell r="R652">
            <v>865</v>
          </cell>
          <cell r="S652">
            <v>345</v>
          </cell>
          <cell r="T652">
            <v>0.28512396694214875</v>
          </cell>
          <cell r="U652">
            <v>20</v>
          </cell>
          <cell r="V652">
            <v>834</v>
          </cell>
          <cell r="W652">
            <v>0</v>
          </cell>
          <cell r="X652">
            <v>0.54041135688885633</v>
          </cell>
          <cell r="Y652">
            <v>0</v>
          </cell>
          <cell r="Z652">
            <v>1.566409730112627E-3</v>
          </cell>
        </row>
        <row r="653">
          <cell r="A653" t="str">
            <v>NE829</v>
          </cell>
          <cell r="B653" t="str">
            <v>XXXXXXXX</v>
          </cell>
          <cell r="C653" t="str">
            <v>Yes</v>
          </cell>
          <cell r="D653" t="str">
            <v>Nonequipment</v>
          </cell>
          <cell r="E653" t="str">
            <v>Spray Foam Insulation(Base R12)</v>
          </cell>
          <cell r="F653" t="str">
            <v>Increased Ceiling Insulation (R-38)</v>
          </cell>
          <cell r="G653" t="str">
            <v>Market Average Existing Ceiling Insulation</v>
          </cell>
          <cell r="H653" t="str">
            <v>Residential</v>
          </cell>
          <cell r="I653" t="str">
            <v>Existing</v>
          </cell>
          <cell r="J653" t="str">
            <v>Manufactured Home</v>
          </cell>
          <cell r="K653" t="str">
            <v>FL Zone 2</v>
          </cell>
          <cell r="L653" t="str">
            <v>Space Heating</v>
          </cell>
          <cell r="N653" t="str">
            <v/>
          </cell>
          <cell r="O653" t="str">
            <v>Per Home</v>
          </cell>
          <cell r="P653">
            <v>0.14210612498386169</v>
          </cell>
          <cell r="Q653">
            <v>1284.8699999999999</v>
          </cell>
          <cell r="R653">
            <v>912.08000000000015</v>
          </cell>
          <cell r="S653">
            <v>372.78999999999979</v>
          </cell>
          <cell r="T653">
            <v>0.29013830192937795</v>
          </cell>
          <cell r="U653">
            <v>20</v>
          </cell>
          <cell r="V653">
            <v>1035.55</v>
          </cell>
          <cell r="W653">
            <v>0</v>
          </cell>
          <cell r="X653">
            <v>0.67101076813699656</v>
          </cell>
          <cell r="Y653">
            <v>0</v>
          </cell>
          <cell r="Z653">
            <v>1.7999698708039296E-3</v>
          </cell>
        </row>
        <row r="654">
          <cell r="A654" t="str">
            <v>NN830</v>
          </cell>
          <cell r="B654" t="str">
            <v>XXXXXXXX</v>
          </cell>
          <cell r="C654" t="str">
            <v>Yes</v>
          </cell>
          <cell r="D654" t="str">
            <v>Nonequipment</v>
          </cell>
          <cell r="E654" t="str">
            <v>Spray Foam Insulation(Base R12)</v>
          </cell>
          <cell r="F654" t="str">
            <v>Increased Ceiling Insulation (R-38)</v>
          </cell>
          <cell r="G654" t="str">
            <v>Code-Compliant Ceiling Insulation</v>
          </cell>
          <cell r="H654" t="str">
            <v>Residential</v>
          </cell>
          <cell r="I654" t="str">
            <v>New</v>
          </cell>
          <cell r="J654" t="str">
            <v>Single Family</v>
          </cell>
          <cell r="K654" t="str">
            <v>FL Zone 2</v>
          </cell>
          <cell r="L654" t="str">
            <v>Space Heating</v>
          </cell>
          <cell r="N654" t="str">
            <v/>
          </cell>
          <cell r="O654" t="str">
            <v>Per Home</v>
          </cell>
          <cell r="P654">
            <v>0</v>
          </cell>
          <cell r="Q654">
            <v>3373</v>
          </cell>
          <cell r="R654">
            <v>2955</v>
          </cell>
          <cell r="S654">
            <v>418</v>
          </cell>
          <cell r="T654">
            <v>0.12392528906018381</v>
          </cell>
          <cell r="U654">
            <v>20</v>
          </cell>
          <cell r="V654">
            <v>1250</v>
          </cell>
          <cell r="W654">
            <v>0</v>
          </cell>
          <cell r="X654">
            <v>0.8099690600852163</v>
          </cell>
          <cell r="Y654">
            <v>0</v>
          </cell>
          <cell r="Z654">
            <v>1.9377250241273116E-3</v>
          </cell>
        </row>
        <row r="655">
          <cell r="A655" t="str">
            <v>NN831</v>
          </cell>
          <cell r="B655" t="str">
            <v>XXXXXXXX</v>
          </cell>
          <cell r="C655" t="str">
            <v>Yes</v>
          </cell>
          <cell r="D655" t="str">
            <v>Nonequipment</v>
          </cell>
          <cell r="E655" t="str">
            <v>Spray Foam Insulation(Base R12)</v>
          </cell>
          <cell r="F655" t="str">
            <v>Increased Ceiling Insulation (R-38)</v>
          </cell>
          <cell r="G655" t="str">
            <v>Code-Compliant Ceiling Insulation</v>
          </cell>
          <cell r="H655" t="str">
            <v>Residential</v>
          </cell>
          <cell r="I655" t="str">
            <v>New</v>
          </cell>
          <cell r="J655" t="str">
            <v>Multi-Family</v>
          </cell>
          <cell r="K655" t="str">
            <v>FL Zone 2</v>
          </cell>
          <cell r="L655" t="str">
            <v>Space Heating</v>
          </cell>
          <cell r="N655" t="str">
            <v/>
          </cell>
          <cell r="O655" t="str">
            <v>Per Home</v>
          </cell>
          <cell r="P655">
            <v>0</v>
          </cell>
          <cell r="Q655">
            <v>1210</v>
          </cell>
          <cell r="R655">
            <v>865</v>
          </cell>
          <cell r="S655">
            <v>345</v>
          </cell>
          <cell r="T655">
            <v>0.28512396694214875</v>
          </cell>
          <cell r="U655">
            <v>20</v>
          </cell>
          <cell r="V655">
            <v>834</v>
          </cell>
          <cell r="W655">
            <v>0</v>
          </cell>
          <cell r="X655">
            <v>0.54041135688885633</v>
          </cell>
          <cell r="Y655">
            <v>0</v>
          </cell>
          <cell r="Z655">
            <v>1.566409730112627E-3</v>
          </cell>
        </row>
        <row r="656">
          <cell r="A656" t="str">
            <v>NN832</v>
          </cell>
          <cell r="B656" t="str">
            <v>XXXXXXXX</v>
          </cell>
          <cell r="C656" t="str">
            <v>Yes</v>
          </cell>
          <cell r="D656" t="str">
            <v>Nonequipment</v>
          </cell>
          <cell r="E656" t="str">
            <v>Spray Foam Insulation(Base R12)</v>
          </cell>
          <cell r="F656" t="str">
            <v>Increased Ceiling Insulation (R-38)</v>
          </cell>
          <cell r="G656" t="str">
            <v>Code-Compliant Ceiling Insulation</v>
          </cell>
          <cell r="H656" t="str">
            <v>Residential</v>
          </cell>
          <cell r="I656" t="str">
            <v>New</v>
          </cell>
          <cell r="J656" t="str">
            <v>Manufactured Home</v>
          </cell>
          <cell r="K656" t="str">
            <v>FL Zone 2</v>
          </cell>
          <cell r="L656" t="str">
            <v>Space Heating</v>
          </cell>
          <cell r="N656" t="str">
            <v/>
          </cell>
          <cell r="O656" t="str">
            <v>Per Home</v>
          </cell>
          <cell r="P656">
            <v>0</v>
          </cell>
          <cell r="Q656">
            <v>1284.8699999999999</v>
          </cell>
          <cell r="R656">
            <v>912.08000000000015</v>
          </cell>
          <cell r="S656">
            <v>372.78999999999979</v>
          </cell>
          <cell r="T656">
            <v>0.29013830192937795</v>
          </cell>
          <cell r="U656">
            <v>20</v>
          </cell>
          <cell r="V656">
            <v>1035.55</v>
          </cell>
          <cell r="W656">
            <v>0</v>
          </cell>
          <cell r="X656">
            <v>0.67101076813699656</v>
          </cell>
          <cell r="Y656">
            <v>0</v>
          </cell>
          <cell r="Z656">
            <v>1.7999698708039296E-3</v>
          </cell>
        </row>
        <row r="657">
          <cell r="A657" t="str">
            <v>NE833</v>
          </cell>
          <cell r="B657" t="str">
            <v>XXXXXXXX</v>
          </cell>
          <cell r="C657" t="str">
            <v>Yes</v>
          </cell>
          <cell r="D657" t="str">
            <v>Nonequipment</v>
          </cell>
          <cell r="E657" t="str">
            <v>Spray Foam Insulation(Base R12)</v>
          </cell>
          <cell r="F657" t="str">
            <v>Increased Ceiling Insulation (R-38)</v>
          </cell>
          <cell r="G657" t="str">
            <v>Market Average Existing Ceiling Insulation</v>
          </cell>
          <cell r="H657" t="str">
            <v>Residential</v>
          </cell>
          <cell r="I657" t="str">
            <v>Existing</v>
          </cell>
          <cell r="J657" t="str">
            <v>Single Family</v>
          </cell>
          <cell r="K657" t="str">
            <v>FL Zone 2</v>
          </cell>
          <cell r="L657" t="str">
            <v>Space Cooling</v>
          </cell>
          <cell r="N657" t="str">
            <v/>
          </cell>
          <cell r="O657" t="str">
            <v>Per Home</v>
          </cell>
          <cell r="P657">
            <v>0.14210612498386169</v>
          </cell>
          <cell r="Q657">
            <v>4592</v>
          </cell>
          <cell r="R657">
            <v>3760</v>
          </cell>
          <cell r="S657">
            <v>832</v>
          </cell>
          <cell r="T657">
            <v>0.18118466898954705</v>
          </cell>
          <cell r="U657">
            <v>20</v>
          </cell>
          <cell r="V657">
            <v>1250</v>
          </cell>
          <cell r="W657">
            <v>0.54849401983819623</v>
          </cell>
          <cell r="X657">
            <v>0</v>
          </cell>
          <cell r="Y657">
            <v>6.59247619997832E-4</v>
          </cell>
          <cell r="Z657">
            <v>0</v>
          </cell>
        </row>
        <row r="658">
          <cell r="A658" t="str">
            <v>NE834</v>
          </cell>
          <cell r="B658" t="str">
            <v>XXXXXXXX</v>
          </cell>
          <cell r="C658" t="str">
            <v>Yes</v>
          </cell>
          <cell r="D658" t="str">
            <v>Nonequipment</v>
          </cell>
          <cell r="E658" t="str">
            <v>Spray Foam Insulation(Base R12)</v>
          </cell>
          <cell r="F658" t="str">
            <v>Increased Ceiling Insulation (R-38)</v>
          </cell>
          <cell r="G658" t="str">
            <v>Market Average Existing Ceiling Insulation</v>
          </cell>
          <cell r="H658" t="str">
            <v>Residential</v>
          </cell>
          <cell r="I658" t="str">
            <v>Existing</v>
          </cell>
          <cell r="J658" t="str">
            <v>Multi-Family</v>
          </cell>
          <cell r="K658" t="str">
            <v>FL Zone 2</v>
          </cell>
          <cell r="L658" t="str">
            <v>Space Cooling</v>
          </cell>
          <cell r="N658" t="str">
            <v/>
          </cell>
          <cell r="O658" t="str">
            <v>Per Home</v>
          </cell>
          <cell r="P658">
            <v>7.1053062491930843E-2</v>
          </cell>
          <cell r="Q658">
            <v>2248</v>
          </cell>
          <cell r="R658">
            <v>1759</v>
          </cell>
          <cell r="S658">
            <v>489</v>
          </cell>
          <cell r="T658">
            <v>0.21752669039145908</v>
          </cell>
          <cell r="U658">
            <v>20</v>
          </cell>
          <cell r="V658">
            <v>834</v>
          </cell>
          <cell r="W658">
            <v>0.36595521003604453</v>
          </cell>
          <cell r="X658">
            <v>0</v>
          </cell>
          <cell r="Y658">
            <v>7.4837466265039777E-4</v>
          </cell>
          <cell r="Z658">
            <v>0</v>
          </cell>
        </row>
        <row r="659">
          <cell r="A659" t="str">
            <v>NE835</v>
          </cell>
          <cell r="B659" t="str">
            <v>XXXXXXXX</v>
          </cell>
          <cell r="C659" t="str">
            <v>Yes</v>
          </cell>
          <cell r="D659" t="str">
            <v>Nonequipment</v>
          </cell>
          <cell r="E659" t="str">
            <v>Spray Foam Insulation(Base R12)</v>
          </cell>
          <cell r="F659" t="str">
            <v>Increased Ceiling Insulation (R-38)</v>
          </cell>
          <cell r="G659" t="str">
            <v>Market Average Existing Ceiling Insulation</v>
          </cell>
          <cell r="H659" t="str">
            <v>Residential</v>
          </cell>
          <cell r="I659" t="str">
            <v>Existing</v>
          </cell>
          <cell r="J659" t="str">
            <v>Manufactured Home</v>
          </cell>
          <cell r="K659" t="str">
            <v>FL Zone 2</v>
          </cell>
          <cell r="L659" t="str">
            <v>Space Cooling</v>
          </cell>
          <cell r="N659" t="str">
            <v/>
          </cell>
          <cell r="O659" t="str">
            <v>Per Home</v>
          </cell>
          <cell r="P659">
            <v>0.14210612498386169</v>
          </cell>
          <cell r="Q659">
            <v>3433.1800000000003</v>
          </cell>
          <cell r="R659">
            <v>2770.42</v>
          </cell>
          <cell r="S659">
            <v>662.76000000000022</v>
          </cell>
          <cell r="T659">
            <v>0.19304551465405256</v>
          </cell>
          <cell r="U659">
            <v>20</v>
          </cell>
          <cell r="V659">
            <v>1035.55</v>
          </cell>
          <cell r="W659">
            <v>0.45439438579475522</v>
          </cell>
          <cell r="X659">
            <v>0</v>
          </cell>
          <cell r="Y659">
            <v>6.8560924889063174E-4</v>
          </cell>
          <cell r="Z659">
            <v>0</v>
          </cell>
        </row>
        <row r="660">
          <cell r="A660" t="str">
            <v>NN836</v>
          </cell>
          <cell r="B660" t="str">
            <v>XXXXXXXX</v>
          </cell>
          <cell r="C660" t="str">
            <v>Yes</v>
          </cell>
          <cell r="D660" t="str">
            <v>Nonequipment</v>
          </cell>
          <cell r="E660" t="str">
            <v>Spray Foam Insulation(Base R12)</v>
          </cell>
          <cell r="F660" t="str">
            <v>Increased Ceiling Insulation (R-38)</v>
          </cell>
          <cell r="G660" t="str">
            <v>Code-Compliant Ceiling Insulation</v>
          </cell>
          <cell r="H660" t="str">
            <v>Residential</v>
          </cell>
          <cell r="I660" t="str">
            <v>New</v>
          </cell>
          <cell r="J660" t="str">
            <v>Single Family</v>
          </cell>
          <cell r="K660" t="str">
            <v>FL Zone 2</v>
          </cell>
          <cell r="L660" t="str">
            <v>Space Cooling</v>
          </cell>
          <cell r="N660" t="str">
            <v/>
          </cell>
          <cell r="O660" t="str">
            <v>Per Home</v>
          </cell>
          <cell r="P660">
            <v>0</v>
          </cell>
          <cell r="Q660">
            <v>4592</v>
          </cell>
          <cell r="R660">
            <v>3760</v>
          </cell>
          <cell r="S660">
            <v>832</v>
          </cell>
          <cell r="T660">
            <v>0.18118466898954705</v>
          </cell>
          <cell r="U660">
            <v>20</v>
          </cell>
          <cell r="V660">
            <v>1250</v>
          </cell>
          <cell r="W660">
            <v>0.54849401983819623</v>
          </cell>
          <cell r="X660">
            <v>0</v>
          </cell>
          <cell r="Y660">
            <v>6.59247619997832E-4</v>
          </cell>
          <cell r="Z660">
            <v>0</v>
          </cell>
        </row>
        <row r="661">
          <cell r="A661" t="str">
            <v>NN837</v>
          </cell>
          <cell r="B661" t="str">
            <v>XXXXXXXX</v>
          </cell>
          <cell r="C661" t="str">
            <v>Yes</v>
          </cell>
          <cell r="D661" t="str">
            <v>Nonequipment</v>
          </cell>
          <cell r="E661" t="str">
            <v>Spray Foam Insulation(Base R12)</v>
          </cell>
          <cell r="F661" t="str">
            <v>Increased Ceiling Insulation (R-38)</v>
          </cell>
          <cell r="G661" t="str">
            <v>Code-Compliant Ceiling Insulation</v>
          </cell>
          <cell r="H661" t="str">
            <v>Residential</v>
          </cell>
          <cell r="I661" t="str">
            <v>New</v>
          </cell>
          <cell r="J661" t="str">
            <v>Multi-Family</v>
          </cell>
          <cell r="K661" t="str">
            <v>FL Zone 2</v>
          </cell>
          <cell r="L661" t="str">
            <v>Space Cooling</v>
          </cell>
          <cell r="N661" t="str">
            <v/>
          </cell>
          <cell r="O661" t="str">
            <v>Per Home</v>
          </cell>
          <cell r="P661">
            <v>0</v>
          </cell>
          <cell r="Q661">
            <v>2248</v>
          </cell>
          <cell r="R661">
            <v>1759</v>
          </cell>
          <cell r="S661">
            <v>489</v>
          </cell>
          <cell r="T661">
            <v>0.21752669039145908</v>
          </cell>
          <cell r="U661">
            <v>20</v>
          </cell>
          <cell r="V661">
            <v>834</v>
          </cell>
          <cell r="W661">
            <v>0.36595521003604453</v>
          </cell>
          <cell r="X661">
            <v>0</v>
          </cell>
          <cell r="Y661">
            <v>7.4837466265039777E-4</v>
          </cell>
          <cell r="Z661">
            <v>0</v>
          </cell>
        </row>
        <row r="662">
          <cell r="A662" t="str">
            <v>NN838</v>
          </cell>
          <cell r="B662" t="str">
            <v>XXXXXXXX</v>
          </cell>
          <cell r="C662" t="str">
            <v>Yes</v>
          </cell>
          <cell r="D662" t="str">
            <v>Nonequipment</v>
          </cell>
          <cell r="E662" t="str">
            <v>Spray Foam Insulation(Base R12)</v>
          </cell>
          <cell r="F662" t="str">
            <v>Increased Ceiling Insulation (R-38)</v>
          </cell>
          <cell r="G662" t="str">
            <v>Code-Compliant Ceiling Insulation</v>
          </cell>
          <cell r="H662" t="str">
            <v>Residential</v>
          </cell>
          <cell r="I662" t="str">
            <v>New</v>
          </cell>
          <cell r="J662" t="str">
            <v>Manufactured Home</v>
          </cell>
          <cell r="K662" t="str">
            <v>FL Zone 2</v>
          </cell>
          <cell r="L662" t="str">
            <v>Space Cooling</v>
          </cell>
          <cell r="N662" t="str">
            <v/>
          </cell>
          <cell r="O662" t="str">
            <v>Per Home</v>
          </cell>
          <cell r="P662">
            <v>0</v>
          </cell>
          <cell r="Q662">
            <v>3433.1800000000003</v>
          </cell>
          <cell r="R662">
            <v>2770.42</v>
          </cell>
          <cell r="S662">
            <v>662.76000000000022</v>
          </cell>
          <cell r="T662">
            <v>0.19304551465405256</v>
          </cell>
          <cell r="U662">
            <v>20</v>
          </cell>
          <cell r="V662">
            <v>1035.55</v>
          </cell>
          <cell r="W662">
            <v>0.45439438579475522</v>
          </cell>
          <cell r="X662">
            <v>0</v>
          </cell>
          <cell r="Y662">
            <v>6.8560924889063174E-4</v>
          </cell>
          <cell r="Z662">
            <v>0</v>
          </cell>
        </row>
        <row r="663">
          <cell r="A663" t="str">
            <v>NE839</v>
          </cell>
          <cell r="B663" t="str">
            <v>XXXXXXXX</v>
          </cell>
          <cell r="C663" t="str">
            <v>Yes</v>
          </cell>
          <cell r="D663" t="str">
            <v>Nonequipment</v>
          </cell>
          <cell r="E663" t="str">
            <v>Spray Foam Insulation(Base R19)</v>
          </cell>
          <cell r="F663" t="str">
            <v>Increased Ceiling Insulation (R-38)</v>
          </cell>
          <cell r="G663" t="str">
            <v>Market Average Existing Ceiling Insulation</v>
          </cell>
          <cell r="H663" t="str">
            <v>Residential</v>
          </cell>
          <cell r="I663" t="str">
            <v>Existing</v>
          </cell>
          <cell r="J663" t="str">
            <v>Single Family</v>
          </cell>
          <cell r="K663" t="str">
            <v>FL Zone 2</v>
          </cell>
          <cell r="L663" t="str">
            <v>Space Heating</v>
          </cell>
          <cell r="N663" t="str">
            <v/>
          </cell>
          <cell r="O663" t="str">
            <v>Per Home</v>
          </cell>
          <cell r="P663">
            <v>5.7245342637639238E-2</v>
          </cell>
          <cell r="Q663">
            <v>3204</v>
          </cell>
          <cell r="R663">
            <v>2957</v>
          </cell>
          <cell r="S663">
            <v>246.99999999999997</v>
          </cell>
          <cell r="T663">
            <v>7.7091136079900119E-2</v>
          </cell>
          <cell r="U663">
            <v>20</v>
          </cell>
          <cell r="V663">
            <v>880</v>
          </cell>
          <cell r="W663">
            <v>0</v>
          </cell>
          <cell r="X663">
            <v>0.57021821829999231</v>
          </cell>
          <cell r="Y663">
            <v>0</v>
          </cell>
          <cell r="Z663">
            <v>2.308575782591062E-3</v>
          </cell>
        </row>
        <row r="664">
          <cell r="A664" t="str">
            <v>NE840</v>
          </cell>
          <cell r="B664" t="str">
            <v>XXXXXXXX</v>
          </cell>
          <cell r="C664" t="str">
            <v>Yes</v>
          </cell>
          <cell r="D664" t="str">
            <v>Nonequipment</v>
          </cell>
          <cell r="E664" t="str">
            <v>Spray Foam Insulation(Base R19)</v>
          </cell>
          <cell r="F664" t="str">
            <v>Increased Ceiling Insulation (R-38)</v>
          </cell>
          <cell r="G664" t="str">
            <v>Market Average Existing Ceiling Insulation</v>
          </cell>
          <cell r="H664" t="str">
            <v>Residential</v>
          </cell>
          <cell r="I664" t="str">
            <v>Existing</v>
          </cell>
          <cell r="J664" t="str">
            <v>Multi-Family</v>
          </cell>
          <cell r="K664" t="str">
            <v>FL Zone 2</v>
          </cell>
          <cell r="L664" t="str">
            <v>Space Heating</v>
          </cell>
          <cell r="N664" t="str">
            <v/>
          </cell>
          <cell r="O664" t="str">
            <v>Per Home</v>
          </cell>
          <cell r="P664">
            <v>2.8622671318819619E-2</v>
          </cell>
          <cell r="Q664">
            <v>1106</v>
          </cell>
          <cell r="R664">
            <v>866</v>
          </cell>
          <cell r="S664">
            <v>240</v>
          </cell>
          <cell r="T664">
            <v>0.21699819168173598</v>
          </cell>
          <cell r="U664">
            <v>20</v>
          </cell>
          <cell r="V664">
            <v>603</v>
          </cell>
          <cell r="W664">
            <v>0</v>
          </cell>
          <cell r="X664">
            <v>0.39072907458510836</v>
          </cell>
          <cell r="Y664">
            <v>0</v>
          </cell>
          <cell r="Z664">
            <v>1.6280378107712849E-3</v>
          </cell>
        </row>
        <row r="665">
          <cell r="A665" t="str">
            <v>NE841</v>
          </cell>
          <cell r="B665" t="str">
            <v>XXXXXXXX</v>
          </cell>
          <cell r="C665" t="str">
            <v>Yes</v>
          </cell>
          <cell r="D665" t="str">
            <v>Nonequipment</v>
          </cell>
          <cell r="E665" t="str">
            <v>Spray Foam Insulation(Base R19)</v>
          </cell>
          <cell r="F665" t="str">
            <v>Increased Ceiling Insulation (R-38)</v>
          </cell>
          <cell r="G665" t="str">
            <v>Market Average Existing Ceiling Insulation</v>
          </cell>
          <cell r="H665" t="str">
            <v>Residential</v>
          </cell>
          <cell r="I665" t="str">
            <v>Existing</v>
          </cell>
          <cell r="J665" t="str">
            <v>Manufactured Home</v>
          </cell>
          <cell r="K665" t="str">
            <v>FL Zone 2</v>
          </cell>
          <cell r="L665" t="str">
            <v>Space Heating</v>
          </cell>
          <cell r="N665" t="str">
            <v/>
          </cell>
          <cell r="O665" t="str">
            <v>Per Home</v>
          </cell>
          <cell r="P665">
            <v>5.7245342637639238E-2</v>
          </cell>
          <cell r="Q665">
            <v>1166.67</v>
          </cell>
          <cell r="R665">
            <v>912.08</v>
          </cell>
          <cell r="S665">
            <v>254.59</v>
          </cell>
          <cell r="T665">
            <v>0.2182193765160671</v>
          </cell>
          <cell r="U665">
            <v>20</v>
          </cell>
          <cell r="V665">
            <v>796.40999999999974</v>
          </cell>
          <cell r="W665">
            <v>0</v>
          </cell>
          <cell r="X665">
            <v>0.51605396731397357</v>
          </cell>
          <cell r="Y665">
            <v>0</v>
          </cell>
          <cell r="Z665">
            <v>2.0270001465649617E-3</v>
          </cell>
        </row>
        <row r="666">
          <cell r="A666" t="str">
            <v>NN842</v>
          </cell>
          <cell r="B666" t="str">
            <v>XXXXXXXX</v>
          </cell>
          <cell r="C666" t="str">
            <v>Yes</v>
          </cell>
          <cell r="D666" t="str">
            <v>Nonequipment</v>
          </cell>
          <cell r="E666" t="str">
            <v>Spray Foam Insulation(Base R19)</v>
          </cell>
          <cell r="F666" t="str">
            <v>Increased Ceiling Insulation (R-38)</v>
          </cell>
          <cell r="G666" t="str">
            <v>Code-Compliant Ceiling Insulation</v>
          </cell>
          <cell r="H666" t="str">
            <v>Residential</v>
          </cell>
          <cell r="I666" t="str">
            <v>New</v>
          </cell>
          <cell r="J666" t="str">
            <v>Single Family</v>
          </cell>
          <cell r="K666" t="str">
            <v>FL Zone 2</v>
          </cell>
          <cell r="L666" t="str">
            <v>Space Heating</v>
          </cell>
          <cell r="N666" t="str">
            <v/>
          </cell>
          <cell r="O666" t="str">
            <v>Per Home</v>
          </cell>
          <cell r="P666">
            <v>0</v>
          </cell>
          <cell r="Q666">
            <v>3204</v>
          </cell>
          <cell r="R666">
            <v>2957</v>
          </cell>
          <cell r="S666">
            <v>246.99999999999997</v>
          </cell>
          <cell r="T666">
            <v>7.7091136079900119E-2</v>
          </cell>
          <cell r="U666">
            <v>20</v>
          </cell>
          <cell r="V666">
            <v>880</v>
          </cell>
          <cell r="W666">
            <v>0</v>
          </cell>
          <cell r="X666">
            <v>0.57021821829999231</v>
          </cell>
          <cell r="Y666">
            <v>0</v>
          </cell>
          <cell r="Z666">
            <v>2.308575782591062E-3</v>
          </cell>
        </row>
        <row r="667">
          <cell r="A667" t="str">
            <v>NN843</v>
          </cell>
          <cell r="B667" t="str">
            <v>XXXXXXXX</v>
          </cell>
          <cell r="C667" t="str">
            <v>Yes</v>
          </cell>
          <cell r="D667" t="str">
            <v>Nonequipment</v>
          </cell>
          <cell r="E667" t="str">
            <v>Spray Foam Insulation(Base R19)</v>
          </cell>
          <cell r="F667" t="str">
            <v>Increased Ceiling Insulation (R-38)</v>
          </cell>
          <cell r="G667" t="str">
            <v>Code-Compliant Ceiling Insulation</v>
          </cell>
          <cell r="H667" t="str">
            <v>Residential</v>
          </cell>
          <cell r="I667" t="str">
            <v>New</v>
          </cell>
          <cell r="J667" t="str">
            <v>Multi-Family</v>
          </cell>
          <cell r="K667" t="str">
            <v>FL Zone 2</v>
          </cell>
          <cell r="L667" t="str">
            <v>Space Heating</v>
          </cell>
          <cell r="N667" t="str">
            <v/>
          </cell>
          <cell r="O667" t="str">
            <v>Per Home</v>
          </cell>
          <cell r="P667">
            <v>0</v>
          </cell>
          <cell r="Q667">
            <v>1106</v>
          </cell>
          <cell r="R667">
            <v>866</v>
          </cell>
          <cell r="S667">
            <v>240</v>
          </cell>
          <cell r="T667">
            <v>0.21699819168173598</v>
          </cell>
          <cell r="U667">
            <v>20</v>
          </cell>
          <cell r="V667">
            <v>603</v>
          </cell>
          <cell r="W667">
            <v>0</v>
          </cell>
          <cell r="X667">
            <v>0.39072907458510836</v>
          </cell>
          <cell r="Y667">
            <v>0</v>
          </cell>
          <cell r="Z667">
            <v>1.6280378107712849E-3</v>
          </cell>
        </row>
        <row r="668">
          <cell r="A668" t="str">
            <v>NN844</v>
          </cell>
          <cell r="B668" t="str">
            <v>XXXXXXXX</v>
          </cell>
          <cell r="C668" t="str">
            <v>Yes</v>
          </cell>
          <cell r="D668" t="str">
            <v>Nonequipment</v>
          </cell>
          <cell r="E668" t="str">
            <v>Spray Foam Insulation(Base R19)</v>
          </cell>
          <cell r="F668" t="str">
            <v>Increased Ceiling Insulation (R-38)</v>
          </cell>
          <cell r="G668" t="str">
            <v>Code-Compliant Ceiling Insulation</v>
          </cell>
          <cell r="H668" t="str">
            <v>Residential</v>
          </cell>
          <cell r="I668" t="str">
            <v>New</v>
          </cell>
          <cell r="J668" t="str">
            <v>Manufactured Home</v>
          </cell>
          <cell r="K668" t="str">
            <v>FL Zone 2</v>
          </cell>
          <cell r="L668" t="str">
            <v>Space Heating</v>
          </cell>
          <cell r="N668" t="str">
            <v/>
          </cell>
          <cell r="O668" t="str">
            <v>Per Home</v>
          </cell>
          <cell r="P668">
            <v>0</v>
          </cell>
          <cell r="Q668">
            <v>1166.67</v>
          </cell>
          <cell r="R668">
            <v>912.08</v>
          </cell>
          <cell r="S668">
            <v>254.59</v>
          </cell>
          <cell r="T668">
            <v>0.2182193765160671</v>
          </cell>
          <cell r="U668">
            <v>20</v>
          </cell>
          <cell r="V668">
            <v>796.40999999999974</v>
          </cell>
          <cell r="W668">
            <v>0</v>
          </cell>
          <cell r="X668">
            <v>0.51605396731397357</v>
          </cell>
          <cell r="Y668">
            <v>0</v>
          </cell>
          <cell r="Z668">
            <v>2.0270001465649617E-3</v>
          </cell>
        </row>
        <row r="669">
          <cell r="A669" t="str">
            <v>NE845</v>
          </cell>
          <cell r="B669" t="str">
            <v>XXXXXXXX</v>
          </cell>
          <cell r="C669" t="str">
            <v>Yes</v>
          </cell>
          <cell r="D669" t="str">
            <v>Nonequipment</v>
          </cell>
          <cell r="E669" t="str">
            <v>Spray Foam Insulation(Base R19)</v>
          </cell>
          <cell r="F669" t="str">
            <v>Increased Ceiling Insulation (R-38)</v>
          </cell>
          <cell r="G669" t="str">
            <v>Market Average Existing Ceiling Insulation</v>
          </cell>
          <cell r="H669" t="str">
            <v>Residential</v>
          </cell>
          <cell r="I669" t="str">
            <v>Existing</v>
          </cell>
          <cell r="J669" t="str">
            <v>Single Family</v>
          </cell>
          <cell r="K669" t="str">
            <v>FL Zone 2</v>
          </cell>
          <cell r="L669" t="str">
            <v>Space Cooling</v>
          </cell>
          <cell r="N669" t="str">
            <v/>
          </cell>
          <cell r="O669" t="str">
            <v>Per Home</v>
          </cell>
          <cell r="P669">
            <v>5.7245342637639238E-2</v>
          </cell>
          <cell r="Q669">
            <v>4396</v>
          </cell>
          <cell r="R669">
            <v>3763</v>
          </cell>
          <cell r="S669">
            <v>633</v>
          </cell>
          <cell r="T669">
            <v>0.14399454049135577</v>
          </cell>
          <cell r="U669">
            <v>20</v>
          </cell>
          <cell r="V669">
            <v>880</v>
          </cell>
          <cell r="W669">
            <v>0.38613978996609011</v>
          </cell>
          <cell r="X669">
            <v>0</v>
          </cell>
          <cell r="Y669">
            <v>6.1001546598118505E-4</v>
          </cell>
          <cell r="Z669">
            <v>0</v>
          </cell>
        </row>
        <row r="670">
          <cell r="A670" t="str">
            <v>NE846</v>
          </cell>
          <cell r="B670" t="str">
            <v>XXXXXXXX</v>
          </cell>
          <cell r="C670" t="str">
            <v>Yes</v>
          </cell>
          <cell r="D670" t="str">
            <v>Nonequipment</v>
          </cell>
          <cell r="E670" t="str">
            <v>Spray Foam Insulation(Base R19)</v>
          </cell>
          <cell r="F670" t="str">
            <v>Increased Ceiling Insulation (R-38)</v>
          </cell>
          <cell r="G670" t="str">
            <v>Market Average Existing Ceiling Insulation</v>
          </cell>
          <cell r="H670" t="str">
            <v>Residential</v>
          </cell>
          <cell r="I670" t="str">
            <v>Existing</v>
          </cell>
          <cell r="J670" t="str">
            <v>Multi-Family</v>
          </cell>
          <cell r="K670" t="str">
            <v>FL Zone 2</v>
          </cell>
          <cell r="L670" t="str">
            <v>Space Cooling</v>
          </cell>
          <cell r="N670" t="str">
            <v/>
          </cell>
          <cell r="O670" t="str">
            <v>Per Home</v>
          </cell>
          <cell r="P670">
            <v>2.8622671318819619E-2</v>
          </cell>
          <cell r="Q670">
            <v>2129</v>
          </cell>
          <cell r="R670">
            <v>1766</v>
          </cell>
          <cell r="S670">
            <v>363</v>
          </cell>
          <cell r="T670">
            <v>0.17050258337247534</v>
          </cell>
          <cell r="U670">
            <v>20</v>
          </cell>
          <cell r="V670">
            <v>603</v>
          </cell>
          <cell r="W670">
            <v>0.26459351516994584</v>
          </cell>
          <cell r="X670">
            <v>0</v>
          </cell>
          <cell r="Y670">
            <v>7.2890775528910697E-4</v>
          </cell>
          <cell r="Z670">
            <v>0</v>
          </cell>
        </row>
        <row r="671">
          <cell r="A671" t="str">
            <v>NE847</v>
          </cell>
          <cell r="B671" t="str">
            <v>XXXXXXXX</v>
          </cell>
          <cell r="C671" t="str">
            <v>Yes</v>
          </cell>
          <cell r="D671" t="str">
            <v>Nonequipment</v>
          </cell>
          <cell r="E671" t="str">
            <v>Spray Foam Insulation(Base R19)</v>
          </cell>
          <cell r="F671" t="str">
            <v>Increased Ceiling Insulation (R-38)</v>
          </cell>
          <cell r="G671" t="str">
            <v>Market Average Existing Ceiling Insulation</v>
          </cell>
          <cell r="H671" t="str">
            <v>Residential</v>
          </cell>
          <cell r="I671" t="str">
            <v>Existing</v>
          </cell>
          <cell r="J671" t="str">
            <v>Manufactured Home</v>
          </cell>
          <cell r="K671" t="str">
            <v>FL Zone 2</v>
          </cell>
          <cell r="L671" t="str">
            <v>Space Cooling</v>
          </cell>
          <cell r="N671" t="str">
            <v/>
          </cell>
          <cell r="O671" t="str">
            <v>Per Home</v>
          </cell>
          <cell r="P671">
            <v>5.7245342637639238E-2</v>
          </cell>
          <cell r="Q671">
            <v>3312.24</v>
          </cell>
          <cell r="R671">
            <v>2770.42</v>
          </cell>
          <cell r="S671">
            <v>541.81999999999971</v>
          </cell>
          <cell r="T671">
            <v>0.16358114146317893</v>
          </cell>
          <cell r="U671">
            <v>20</v>
          </cell>
          <cell r="V671">
            <v>796.40999999999974</v>
          </cell>
          <cell r="W671">
            <v>0.34946089787147017</v>
          </cell>
          <cell r="X671">
            <v>0</v>
          </cell>
          <cell r="Y671">
            <v>6.4497600286344235E-4</v>
          </cell>
          <cell r="Z671">
            <v>0</v>
          </cell>
        </row>
        <row r="672">
          <cell r="A672" t="str">
            <v>NN848</v>
          </cell>
          <cell r="B672" t="str">
            <v>XXXXXXXX</v>
          </cell>
          <cell r="C672" t="str">
            <v>Yes</v>
          </cell>
          <cell r="D672" t="str">
            <v>Nonequipment</v>
          </cell>
          <cell r="E672" t="str">
            <v>Spray Foam Insulation(Base R19)</v>
          </cell>
          <cell r="F672" t="str">
            <v>Increased Ceiling Insulation (R-38)</v>
          </cell>
          <cell r="G672" t="str">
            <v>Code-Compliant Ceiling Insulation</v>
          </cell>
          <cell r="H672" t="str">
            <v>Residential</v>
          </cell>
          <cell r="I672" t="str">
            <v>New</v>
          </cell>
          <cell r="J672" t="str">
            <v>Single Family</v>
          </cell>
          <cell r="K672" t="str">
            <v>FL Zone 2</v>
          </cell>
          <cell r="L672" t="str">
            <v>Space Cooling</v>
          </cell>
          <cell r="N672" t="str">
            <v/>
          </cell>
          <cell r="O672" t="str">
            <v>Per Home</v>
          </cell>
          <cell r="P672">
            <v>0</v>
          </cell>
          <cell r="Q672">
            <v>4396</v>
          </cell>
          <cell r="R672">
            <v>3763</v>
          </cell>
          <cell r="S672">
            <v>633</v>
          </cell>
          <cell r="T672">
            <v>0.14399454049135577</v>
          </cell>
          <cell r="U672">
            <v>20</v>
          </cell>
          <cell r="V672">
            <v>880</v>
          </cell>
          <cell r="W672">
            <v>0.38613978996609011</v>
          </cell>
          <cell r="X672">
            <v>0</v>
          </cell>
          <cell r="Y672">
            <v>6.1001546598118505E-4</v>
          </cell>
          <cell r="Z672">
            <v>0</v>
          </cell>
        </row>
        <row r="673">
          <cell r="A673" t="str">
            <v>NN849</v>
          </cell>
          <cell r="B673" t="str">
            <v>XXXXXXXX</v>
          </cell>
          <cell r="C673" t="str">
            <v>Yes</v>
          </cell>
          <cell r="D673" t="str">
            <v>Nonequipment</v>
          </cell>
          <cell r="E673" t="str">
            <v>Spray Foam Insulation(Base R19)</v>
          </cell>
          <cell r="F673" t="str">
            <v>Increased Ceiling Insulation (R-38)</v>
          </cell>
          <cell r="G673" t="str">
            <v>Code-Compliant Ceiling Insulation</v>
          </cell>
          <cell r="H673" t="str">
            <v>Residential</v>
          </cell>
          <cell r="I673" t="str">
            <v>New</v>
          </cell>
          <cell r="J673" t="str">
            <v>Multi-Family</v>
          </cell>
          <cell r="K673" t="str">
            <v>FL Zone 2</v>
          </cell>
          <cell r="L673" t="str">
            <v>Space Cooling</v>
          </cell>
          <cell r="N673" t="str">
            <v/>
          </cell>
          <cell r="O673" t="str">
            <v>Per Home</v>
          </cell>
          <cell r="P673">
            <v>0</v>
          </cell>
          <cell r="Q673">
            <v>2129</v>
          </cell>
          <cell r="R673">
            <v>1766</v>
          </cell>
          <cell r="S673">
            <v>363</v>
          </cell>
          <cell r="T673">
            <v>0.17050258337247534</v>
          </cell>
          <cell r="U673">
            <v>20</v>
          </cell>
          <cell r="V673">
            <v>603</v>
          </cell>
          <cell r="W673">
            <v>0.26459351516994584</v>
          </cell>
          <cell r="X673">
            <v>0</v>
          </cell>
          <cell r="Y673">
            <v>7.2890775528910697E-4</v>
          </cell>
          <cell r="Z673">
            <v>0</v>
          </cell>
        </row>
        <row r="674">
          <cell r="A674" t="str">
            <v>NN850</v>
          </cell>
          <cell r="B674" t="str">
            <v>XXXXXXXX</v>
          </cell>
          <cell r="C674" t="str">
            <v>Yes</v>
          </cell>
          <cell r="D674" t="str">
            <v>Nonequipment</v>
          </cell>
          <cell r="E674" t="str">
            <v>Spray Foam Insulation(Base R19)</v>
          </cell>
          <cell r="F674" t="str">
            <v>Increased Ceiling Insulation (R-38)</v>
          </cell>
          <cell r="G674" t="str">
            <v>Code-Compliant Ceiling Insulation</v>
          </cell>
          <cell r="H674" t="str">
            <v>Residential</v>
          </cell>
          <cell r="I674" t="str">
            <v>New</v>
          </cell>
          <cell r="J674" t="str">
            <v>Manufactured Home</v>
          </cell>
          <cell r="K674" t="str">
            <v>FL Zone 2</v>
          </cell>
          <cell r="L674" t="str">
            <v>Space Cooling</v>
          </cell>
          <cell r="N674" t="str">
            <v/>
          </cell>
          <cell r="O674" t="str">
            <v>Per Home</v>
          </cell>
          <cell r="P674">
            <v>0</v>
          </cell>
          <cell r="Q674">
            <v>3312.24</v>
          </cell>
          <cell r="R674">
            <v>2770.42</v>
          </cell>
          <cell r="S674">
            <v>541.81999999999971</v>
          </cell>
          <cell r="T674">
            <v>0.16358114146317893</v>
          </cell>
          <cell r="U674">
            <v>20</v>
          </cell>
          <cell r="V674">
            <v>796.40999999999974</v>
          </cell>
          <cell r="W674">
            <v>0.34946089787147017</v>
          </cell>
          <cell r="X674">
            <v>0</v>
          </cell>
          <cell r="Y674">
            <v>6.4497600286344235E-4</v>
          </cell>
          <cell r="Z674">
            <v>0</v>
          </cell>
        </row>
        <row r="675">
          <cell r="A675" t="str">
            <v>NE851</v>
          </cell>
          <cell r="B675" t="str">
            <v>XXXXXXXX</v>
          </cell>
          <cell r="C675" t="str">
            <v>Yes</v>
          </cell>
          <cell r="D675" t="str">
            <v>Nonequipment</v>
          </cell>
          <cell r="E675" t="str">
            <v>Spray Foam Insulation(Base R2)</v>
          </cell>
          <cell r="F675" t="str">
            <v>Increased Ceiling Insulation (R-38)</v>
          </cell>
          <cell r="G675" t="str">
            <v>Market Average Existing Ceiling Insulation</v>
          </cell>
          <cell r="H675" t="str">
            <v>Residential</v>
          </cell>
          <cell r="I675" t="str">
            <v>Existing</v>
          </cell>
          <cell r="J675" t="str">
            <v>Single Family</v>
          </cell>
          <cell r="K675" t="str">
            <v>FL Zone 2</v>
          </cell>
          <cell r="L675" t="str">
            <v>Space Heating</v>
          </cell>
          <cell r="N675" t="str">
            <v/>
          </cell>
          <cell r="O675" t="str">
            <v>Per Home</v>
          </cell>
          <cell r="P675">
            <v>0.14625953991032084</v>
          </cell>
          <cell r="Q675">
            <v>4437</v>
          </cell>
          <cell r="R675">
            <v>2960</v>
          </cell>
          <cell r="S675">
            <v>1477</v>
          </cell>
          <cell r="T675">
            <v>0.33288257831868379</v>
          </cell>
          <cell r="U675">
            <v>20</v>
          </cell>
          <cell r="V675">
            <v>3485</v>
          </cell>
          <cell r="W675">
            <v>0</v>
          </cell>
          <cell r="X675">
            <v>2.2581937395175831</v>
          </cell>
          <cell r="Y675">
            <v>0</v>
          </cell>
          <cell r="Z675">
            <v>1.5289057139590949E-3</v>
          </cell>
        </row>
        <row r="676">
          <cell r="A676" t="str">
            <v>NE852</v>
          </cell>
          <cell r="B676" t="str">
            <v>XXXXXXXX</v>
          </cell>
          <cell r="C676" t="str">
            <v>Yes</v>
          </cell>
          <cell r="D676" t="str">
            <v>Nonequipment</v>
          </cell>
          <cell r="E676" t="str">
            <v>Spray Foam Insulation(Base R2)</v>
          </cell>
          <cell r="F676" t="str">
            <v>Increased Ceiling Insulation (R-38)</v>
          </cell>
          <cell r="G676" t="str">
            <v>Market Average Existing Ceiling Insulation</v>
          </cell>
          <cell r="H676" t="str">
            <v>Residential</v>
          </cell>
          <cell r="I676" t="str">
            <v>Existing</v>
          </cell>
          <cell r="J676" t="str">
            <v>Multi-Family</v>
          </cell>
          <cell r="K676" t="str">
            <v>FL Zone 2</v>
          </cell>
          <cell r="L676" t="str">
            <v>Space Heating</v>
          </cell>
          <cell r="N676" t="str">
            <v/>
          </cell>
          <cell r="O676" t="str">
            <v>Per Home</v>
          </cell>
          <cell r="P676">
            <v>7.312976995516042E-2</v>
          </cell>
          <cell r="Q676">
            <v>1806</v>
          </cell>
          <cell r="R676">
            <v>865</v>
          </cell>
          <cell r="S676">
            <v>941</v>
          </cell>
          <cell r="T676">
            <v>0.52104097452934661</v>
          </cell>
          <cell r="U676">
            <v>20</v>
          </cell>
          <cell r="V676">
            <v>2156</v>
          </cell>
          <cell r="W676">
            <v>0</v>
          </cell>
          <cell r="X676">
            <v>1.3970346348349811</v>
          </cell>
          <cell r="Y676">
            <v>0</v>
          </cell>
          <cell r="Z676">
            <v>1.4846276671997675E-3</v>
          </cell>
        </row>
        <row r="677">
          <cell r="A677" t="str">
            <v>NE853</v>
          </cell>
          <cell r="B677" t="str">
            <v>XXXXXXXX</v>
          </cell>
          <cell r="C677" t="str">
            <v>Yes</v>
          </cell>
          <cell r="D677" t="str">
            <v>Nonequipment</v>
          </cell>
          <cell r="E677" t="str">
            <v>Spray Foam Insulation(Base R2)</v>
          </cell>
          <cell r="F677" t="str">
            <v>Increased Ceiling Insulation (R-38)</v>
          </cell>
          <cell r="G677" t="str">
            <v>Market Average Existing Ceiling Insulation</v>
          </cell>
          <cell r="H677" t="str">
            <v>Residential</v>
          </cell>
          <cell r="I677" t="str">
            <v>Existing</v>
          </cell>
          <cell r="J677" t="str">
            <v>Manufactured Home</v>
          </cell>
          <cell r="K677" t="str">
            <v>FL Zone 2</v>
          </cell>
          <cell r="L677" t="str">
            <v>Space Heating</v>
          </cell>
          <cell r="N677" t="str">
            <v/>
          </cell>
          <cell r="O677" t="str">
            <v>Per Home</v>
          </cell>
          <cell r="P677">
            <v>0.14625953991032084</v>
          </cell>
          <cell r="Q677">
            <v>1965.6100000000001</v>
          </cell>
          <cell r="R677">
            <v>912.86000000000013</v>
          </cell>
          <cell r="S677">
            <v>1052.75</v>
          </cell>
          <cell r="T677">
            <v>0.53558437329887409</v>
          </cell>
          <cell r="U677">
            <v>20</v>
          </cell>
          <cell r="V677">
            <v>2444.1099999999997</v>
          </cell>
          <cell r="W677">
            <v>0</v>
          </cell>
          <cell r="X677">
            <v>1.5837227835559022</v>
          </cell>
          <cell r="Y677">
            <v>0</v>
          </cell>
          <cell r="Z677">
            <v>1.5043674030452644E-3</v>
          </cell>
        </row>
        <row r="678">
          <cell r="A678" t="str">
            <v>NN854</v>
          </cell>
          <cell r="B678" t="str">
            <v>XXXXXXXX</v>
          </cell>
          <cell r="C678" t="str">
            <v>Yes</v>
          </cell>
          <cell r="D678" t="str">
            <v>Nonequipment</v>
          </cell>
          <cell r="E678" t="str">
            <v>Spray Foam Insulation(Base R2)</v>
          </cell>
          <cell r="F678" t="str">
            <v>Increased Ceiling Insulation (R-38)</v>
          </cell>
          <cell r="G678" t="str">
            <v>Code-Compliant Ceiling Insulation</v>
          </cell>
          <cell r="H678" t="str">
            <v>Residential</v>
          </cell>
          <cell r="I678" t="str">
            <v>New</v>
          </cell>
          <cell r="J678" t="str">
            <v>Single Family</v>
          </cell>
          <cell r="K678" t="str">
            <v>FL Zone 2</v>
          </cell>
          <cell r="L678" t="str">
            <v>Space Heating</v>
          </cell>
          <cell r="N678" t="str">
            <v/>
          </cell>
          <cell r="O678" t="str">
            <v>Per Home</v>
          </cell>
          <cell r="P678">
            <v>0</v>
          </cell>
          <cell r="Q678">
            <v>4437</v>
          </cell>
          <cell r="R678">
            <v>2960</v>
          </cell>
          <cell r="S678">
            <v>1477</v>
          </cell>
          <cell r="T678">
            <v>0.33288257831868379</v>
          </cell>
          <cell r="U678">
            <v>20</v>
          </cell>
          <cell r="V678">
            <v>3485</v>
          </cell>
          <cell r="W678">
            <v>0</v>
          </cell>
          <cell r="X678">
            <v>2.2581937395175831</v>
          </cell>
          <cell r="Y678">
            <v>0</v>
          </cell>
          <cell r="Z678">
            <v>1.5289057139590949E-3</v>
          </cell>
        </row>
        <row r="679">
          <cell r="A679" t="str">
            <v>NN855</v>
          </cell>
          <cell r="B679" t="str">
            <v>XXXXXXXX</v>
          </cell>
          <cell r="C679" t="str">
            <v>Yes</v>
          </cell>
          <cell r="D679" t="str">
            <v>Nonequipment</v>
          </cell>
          <cell r="E679" t="str">
            <v>Spray Foam Insulation(Base R2)</v>
          </cell>
          <cell r="F679" t="str">
            <v>Increased Ceiling Insulation (R-38)</v>
          </cell>
          <cell r="G679" t="str">
            <v>Code-Compliant Ceiling Insulation</v>
          </cell>
          <cell r="H679" t="str">
            <v>Residential</v>
          </cell>
          <cell r="I679" t="str">
            <v>New</v>
          </cell>
          <cell r="J679" t="str">
            <v>Multi-Family</v>
          </cell>
          <cell r="K679" t="str">
            <v>FL Zone 2</v>
          </cell>
          <cell r="L679" t="str">
            <v>Space Heating</v>
          </cell>
          <cell r="N679" t="str">
            <v/>
          </cell>
          <cell r="O679" t="str">
            <v>Per Home</v>
          </cell>
          <cell r="P679">
            <v>0</v>
          </cell>
          <cell r="Q679">
            <v>1806</v>
          </cell>
          <cell r="R679">
            <v>865</v>
          </cell>
          <cell r="S679">
            <v>941</v>
          </cell>
          <cell r="T679">
            <v>0.52104097452934661</v>
          </cell>
          <cell r="U679">
            <v>20</v>
          </cell>
          <cell r="V679">
            <v>2156</v>
          </cell>
          <cell r="W679">
            <v>0</v>
          </cell>
          <cell r="X679">
            <v>1.3970346348349811</v>
          </cell>
          <cell r="Y679">
            <v>0</v>
          </cell>
          <cell r="Z679">
            <v>1.4846276671997675E-3</v>
          </cell>
        </row>
        <row r="680">
          <cell r="A680" t="str">
            <v>NN856</v>
          </cell>
          <cell r="B680" t="str">
            <v>XXXXXXXX</v>
          </cell>
          <cell r="C680" t="str">
            <v>Yes</v>
          </cell>
          <cell r="D680" t="str">
            <v>Nonequipment</v>
          </cell>
          <cell r="E680" t="str">
            <v>Spray Foam Insulation(Base R2)</v>
          </cell>
          <cell r="F680" t="str">
            <v>Increased Ceiling Insulation (R-38)</v>
          </cell>
          <cell r="G680" t="str">
            <v>Code-Compliant Ceiling Insulation</v>
          </cell>
          <cell r="H680" t="str">
            <v>Residential</v>
          </cell>
          <cell r="I680" t="str">
            <v>New</v>
          </cell>
          <cell r="J680" t="str">
            <v>Manufactured Home</v>
          </cell>
          <cell r="K680" t="str">
            <v>FL Zone 2</v>
          </cell>
          <cell r="L680" t="str">
            <v>Space Heating</v>
          </cell>
          <cell r="N680" t="str">
            <v/>
          </cell>
          <cell r="O680" t="str">
            <v>Per Home</v>
          </cell>
          <cell r="P680">
            <v>0</v>
          </cell>
          <cell r="Q680">
            <v>1965.6100000000001</v>
          </cell>
          <cell r="R680">
            <v>912.86000000000013</v>
          </cell>
          <cell r="S680">
            <v>1052.75</v>
          </cell>
          <cell r="T680">
            <v>0.53558437329887409</v>
          </cell>
          <cell r="U680">
            <v>20</v>
          </cell>
          <cell r="V680">
            <v>2444.1099999999997</v>
          </cell>
          <cell r="W680">
            <v>0</v>
          </cell>
          <cell r="X680">
            <v>1.5837227835559022</v>
          </cell>
          <cell r="Y680">
            <v>0</v>
          </cell>
          <cell r="Z680">
            <v>1.5043674030452644E-3</v>
          </cell>
        </row>
        <row r="681">
          <cell r="A681" t="str">
            <v>NE857</v>
          </cell>
          <cell r="B681" t="str">
            <v>XXXXXXXX</v>
          </cell>
          <cell r="C681" t="str">
            <v>Yes</v>
          </cell>
          <cell r="D681" t="str">
            <v>Nonequipment</v>
          </cell>
          <cell r="E681" t="str">
            <v>Spray Foam Insulation(Base R2)</v>
          </cell>
          <cell r="F681" t="str">
            <v>Increased Ceiling Insulation (R-38)</v>
          </cell>
          <cell r="G681" t="str">
            <v>Market Average Existing Ceiling Insulation</v>
          </cell>
          <cell r="H681" t="str">
            <v>Residential</v>
          </cell>
          <cell r="I681" t="str">
            <v>Existing</v>
          </cell>
          <cell r="J681" t="str">
            <v>Single Family</v>
          </cell>
          <cell r="K681" t="str">
            <v>FL Zone 2</v>
          </cell>
          <cell r="L681" t="str">
            <v>Space Cooling</v>
          </cell>
          <cell r="N681" t="str">
            <v/>
          </cell>
          <cell r="O681" t="str">
            <v>Per Home</v>
          </cell>
          <cell r="P681">
            <v>0.14625953991032084</v>
          </cell>
          <cell r="Q681">
            <v>5774</v>
          </cell>
          <cell r="R681">
            <v>3766</v>
          </cell>
          <cell r="S681">
            <v>2008</v>
          </cell>
          <cell r="T681">
            <v>0.34776584689989609</v>
          </cell>
          <cell r="U681">
            <v>20</v>
          </cell>
          <cell r="V681">
            <v>3485</v>
          </cell>
          <cell r="W681">
            <v>1.5292013273088909</v>
          </cell>
          <cell r="X681">
            <v>0</v>
          </cell>
          <cell r="Y681">
            <v>7.6155444587096158E-4</v>
          </cell>
          <cell r="Z681">
            <v>0</v>
          </cell>
        </row>
        <row r="682">
          <cell r="A682" t="str">
            <v>NE858</v>
          </cell>
          <cell r="B682" t="str">
            <v>XXXXXXXX</v>
          </cell>
          <cell r="C682" t="str">
            <v>Yes</v>
          </cell>
          <cell r="D682" t="str">
            <v>Nonequipment</v>
          </cell>
          <cell r="E682" t="str">
            <v>Spray Foam Insulation(Base R2)</v>
          </cell>
          <cell r="F682" t="str">
            <v>Increased Ceiling Insulation (R-38)</v>
          </cell>
          <cell r="G682" t="str">
            <v>Market Average Existing Ceiling Insulation</v>
          </cell>
          <cell r="H682" t="str">
            <v>Residential</v>
          </cell>
          <cell r="I682" t="str">
            <v>Existing</v>
          </cell>
          <cell r="J682" t="str">
            <v>Multi-Family</v>
          </cell>
          <cell r="K682" t="str">
            <v>FL Zone 2</v>
          </cell>
          <cell r="L682" t="str">
            <v>Space Cooling</v>
          </cell>
          <cell r="N682" t="str">
            <v/>
          </cell>
          <cell r="O682" t="str">
            <v>Per Home</v>
          </cell>
          <cell r="P682">
            <v>7.312976995516042E-2</v>
          </cell>
          <cell r="Q682">
            <v>2975</v>
          </cell>
          <cell r="R682">
            <v>1760</v>
          </cell>
          <cell r="S682">
            <v>1215</v>
          </cell>
          <cell r="T682">
            <v>0.40840336134453781</v>
          </cell>
          <cell r="U682">
            <v>20</v>
          </cell>
          <cell r="V682">
            <v>2156</v>
          </cell>
          <cell r="W682">
            <v>0.94604248541692082</v>
          </cell>
          <cell r="X682">
            <v>0</v>
          </cell>
          <cell r="Y682">
            <v>7.7863579046660153E-4</v>
          </cell>
          <cell r="Z682">
            <v>0</v>
          </cell>
        </row>
        <row r="683">
          <cell r="A683" t="str">
            <v>NE859</v>
          </cell>
          <cell r="B683" t="str">
            <v>XXXXXXXX</v>
          </cell>
          <cell r="C683" t="str">
            <v>Yes</v>
          </cell>
          <cell r="D683" t="str">
            <v>Nonequipment</v>
          </cell>
          <cell r="E683" t="str">
            <v>Spray Foam Insulation(Base R2)</v>
          </cell>
          <cell r="F683" t="str">
            <v>Increased Ceiling Insulation (R-38)</v>
          </cell>
          <cell r="G683" t="str">
            <v>Market Average Existing Ceiling Insulation</v>
          </cell>
          <cell r="H683" t="str">
            <v>Residential</v>
          </cell>
          <cell r="I683" t="str">
            <v>Existing</v>
          </cell>
          <cell r="J683" t="str">
            <v>Manufactured Home</v>
          </cell>
          <cell r="K683" t="str">
            <v>FL Zone 2</v>
          </cell>
          <cell r="L683" t="str">
            <v>Space Cooling</v>
          </cell>
          <cell r="N683" t="str">
            <v/>
          </cell>
          <cell r="O683" t="str">
            <v>Per Home</v>
          </cell>
          <cell r="P683">
            <v>0.14625953991032084</v>
          </cell>
          <cell r="Q683">
            <v>4171.3599999999997</v>
          </cell>
          <cell r="R683">
            <v>2780</v>
          </cell>
          <cell r="S683">
            <v>1391.3599999999997</v>
          </cell>
          <cell r="T683">
            <v>0.33355068850446851</v>
          </cell>
          <cell r="U683">
            <v>20</v>
          </cell>
          <cell r="V683">
            <v>2444.1099999999997</v>
          </cell>
          <cell r="W683">
            <v>1.0724637750613868</v>
          </cell>
          <cell r="X683">
            <v>0</v>
          </cell>
          <cell r="Y683">
            <v>7.7080250622512292E-4</v>
          </cell>
          <cell r="Z683">
            <v>0</v>
          </cell>
        </row>
        <row r="684">
          <cell r="A684" t="str">
            <v>NN860</v>
          </cell>
          <cell r="B684" t="str">
            <v>XXXXXXXX</v>
          </cell>
          <cell r="C684" t="str">
            <v>Yes</v>
          </cell>
          <cell r="D684" t="str">
            <v>Nonequipment</v>
          </cell>
          <cell r="E684" t="str">
            <v>Spray Foam Insulation(Base R2)</v>
          </cell>
          <cell r="F684" t="str">
            <v>Increased Ceiling Insulation (R-38)</v>
          </cell>
          <cell r="G684" t="str">
            <v>Code-Compliant Ceiling Insulation</v>
          </cell>
          <cell r="H684" t="str">
            <v>Residential</v>
          </cell>
          <cell r="I684" t="str">
            <v>New</v>
          </cell>
          <cell r="J684" t="str">
            <v>Single Family</v>
          </cell>
          <cell r="K684" t="str">
            <v>FL Zone 2</v>
          </cell>
          <cell r="L684" t="str">
            <v>Space Cooling</v>
          </cell>
          <cell r="N684" t="str">
            <v/>
          </cell>
          <cell r="O684" t="str">
            <v>Per Home</v>
          </cell>
          <cell r="P684">
            <v>0</v>
          </cell>
          <cell r="Q684">
            <v>5774</v>
          </cell>
          <cell r="R684">
            <v>3766</v>
          </cell>
          <cell r="S684">
            <v>2008</v>
          </cell>
          <cell r="T684">
            <v>0.34776584689989609</v>
          </cell>
          <cell r="U684">
            <v>20</v>
          </cell>
          <cell r="V684">
            <v>3485</v>
          </cell>
          <cell r="W684">
            <v>1.5292013273088909</v>
          </cell>
          <cell r="X684">
            <v>0</v>
          </cell>
          <cell r="Y684">
            <v>7.6155444587096158E-4</v>
          </cell>
          <cell r="Z684">
            <v>0</v>
          </cell>
        </row>
        <row r="685">
          <cell r="A685" t="str">
            <v>NN861</v>
          </cell>
          <cell r="B685" t="str">
            <v>XXXXXXXX</v>
          </cell>
          <cell r="C685" t="str">
            <v>Yes</v>
          </cell>
          <cell r="D685" t="str">
            <v>Nonequipment</v>
          </cell>
          <cell r="E685" t="str">
            <v>Spray Foam Insulation(Base R2)</v>
          </cell>
          <cell r="F685" t="str">
            <v>Increased Ceiling Insulation (R-38)</v>
          </cell>
          <cell r="G685" t="str">
            <v>Code-Compliant Ceiling Insulation</v>
          </cell>
          <cell r="H685" t="str">
            <v>Residential</v>
          </cell>
          <cell r="I685" t="str">
            <v>New</v>
          </cell>
          <cell r="J685" t="str">
            <v>Multi-Family</v>
          </cell>
          <cell r="K685" t="str">
            <v>FL Zone 2</v>
          </cell>
          <cell r="L685" t="str">
            <v>Space Cooling</v>
          </cell>
          <cell r="N685" t="str">
            <v/>
          </cell>
          <cell r="O685" t="str">
            <v>Per Home</v>
          </cell>
          <cell r="P685">
            <v>0</v>
          </cell>
          <cell r="Q685">
            <v>2975</v>
          </cell>
          <cell r="R685">
            <v>1760</v>
          </cell>
          <cell r="S685">
            <v>1215</v>
          </cell>
          <cell r="T685">
            <v>0.40840336134453781</v>
          </cell>
          <cell r="U685">
            <v>20</v>
          </cell>
          <cell r="V685">
            <v>2156</v>
          </cell>
          <cell r="W685">
            <v>0.94604248541692082</v>
          </cell>
          <cell r="X685">
            <v>0</v>
          </cell>
          <cell r="Y685">
            <v>7.7863579046660153E-4</v>
          </cell>
          <cell r="Z685">
            <v>0</v>
          </cell>
        </row>
        <row r="686">
          <cell r="A686" t="str">
            <v>NN862</v>
          </cell>
          <cell r="B686" t="str">
            <v>XXXXXXXX</v>
          </cell>
          <cell r="C686" t="str">
            <v>Yes</v>
          </cell>
          <cell r="D686" t="str">
            <v>Nonequipment</v>
          </cell>
          <cell r="E686" t="str">
            <v>Spray Foam Insulation(Base R2)</v>
          </cell>
          <cell r="F686" t="str">
            <v>Increased Ceiling Insulation (R-38)</v>
          </cell>
          <cell r="G686" t="str">
            <v>Code-Compliant Ceiling Insulation</v>
          </cell>
          <cell r="H686" t="str">
            <v>Residential</v>
          </cell>
          <cell r="I686" t="str">
            <v>New</v>
          </cell>
          <cell r="J686" t="str">
            <v>Manufactured Home</v>
          </cell>
          <cell r="K686" t="str">
            <v>FL Zone 2</v>
          </cell>
          <cell r="L686" t="str">
            <v>Space Cooling</v>
          </cell>
          <cell r="N686" t="str">
            <v/>
          </cell>
          <cell r="O686" t="str">
            <v>Per Home</v>
          </cell>
          <cell r="P686">
            <v>0</v>
          </cell>
          <cell r="Q686">
            <v>4171.3599999999997</v>
          </cell>
          <cell r="R686">
            <v>2780</v>
          </cell>
          <cell r="S686">
            <v>1391.3599999999997</v>
          </cell>
          <cell r="T686">
            <v>0.33355068850446851</v>
          </cell>
          <cell r="U686">
            <v>20</v>
          </cell>
          <cell r="V686">
            <v>2444.1099999999997</v>
          </cell>
          <cell r="W686">
            <v>1.0724637750613868</v>
          </cell>
          <cell r="X686">
            <v>0</v>
          </cell>
          <cell r="Y686">
            <v>7.7080250622512292E-4</v>
          </cell>
          <cell r="Z686">
            <v>0</v>
          </cell>
        </row>
        <row r="687">
          <cell r="A687" t="str">
            <v>NE863</v>
          </cell>
          <cell r="B687" t="str">
            <v>XXXXXXXX</v>
          </cell>
          <cell r="C687" t="str">
            <v>Yes</v>
          </cell>
          <cell r="D687" t="str">
            <v>Nonequipment</v>
          </cell>
          <cell r="E687" t="str">
            <v>Spray Foam Insulation(Base R30)</v>
          </cell>
          <cell r="F687" t="str">
            <v>Increased Ceiling Insulation (R-38)</v>
          </cell>
          <cell r="G687" t="str">
            <v>Market Average Existing Ceiling Insulation</v>
          </cell>
          <cell r="H687" t="str">
            <v>Residential</v>
          </cell>
          <cell r="I687" t="str">
            <v>Existing</v>
          </cell>
          <cell r="J687" t="str">
            <v>Single Family</v>
          </cell>
          <cell r="K687" t="str">
            <v>FL Zone 2</v>
          </cell>
          <cell r="L687" t="str">
            <v>Space Heating</v>
          </cell>
          <cell r="N687" t="str">
            <v/>
          </cell>
          <cell r="O687" t="str">
            <v>Per Home</v>
          </cell>
          <cell r="P687">
            <v>0.35134825863272329</v>
          </cell>
          <cell r="Q687">
            <v>3083</v>
          </cell>
          <cell r="R687">
            <v>2960</v>
          </cell>
          <cell r="S687">
            <v>123</v>
          </cell>
          <cell r="T687">
            <v>3.9896204995134611E-2</v>
          </cell>
          <cell r="U687">
            <v>20</v>
          </cell>
          <cell r="V687">
            <v>618</v>
          </cell>
          <cell r="W687">
            <v>0</v>
          </cell>
          <cell r="X687">
            <v>0.40044870330613097</v>
          </cell>
          <cell r="Y687">
            <v>0</v>
          </cell>
          <cell r="Z687">
            <v>3.2556805146839916E-3</v>
          </cell>
        </row>
        <row r="688">
          <cell r="A688" t="str">
            <v>NE864</v>
          </cell>
          <cell r="B688" t="str">
            <v>XXXXXXXX</v>
          </cell>
          <cell r="C688" t="str">
            <v>Yes</v>
          </cell>
          <cell r="D688" t="str">
            <v>Nonequipment</v>
          </cell>
          <cell r="E688" t="str">
            <v>Spray Foam Insulation(Base R30)</v>
          </cell>
          <cell r="F688" t="str">
            <v>Increased Ceiling Insulation (R-38)</v>
          </cell>
          <cell r="G688" t="str">
            <v>Market Average Existing Ceiling Insulation</v>
          </cell>
          <cell r="H688" t="str">
            <v>Residential</v>
          </cell>
          <cell r="I688" t="str">
            <v>Existing</v>
          </cell>
          <cell r="J688" t="str">
            <v>Multi-Family</v>
          </cell>
          <cell r="K688" t="str">
            <v>FL Zone 2</v>
          </cell>
          <cell r="L688" t="str">
            <v>Space Heating</v>
          </cell>
          <cell r="N688" t="str">
            <v/>
          </cell>
          <cell r="O688" t="str">
            <v>Per Home</v>
          </cell>
          <cell r="P688">
            <v>0.17567412931636164</v>
          </cell>
          <cell r="Q688">
            <v>1025</v>
          </cell>
          <cell r="R688">
            <v>866</v>
          </cell>
          <cell r="S688">
            <v>159</v>
          </cell>
          <cell r="T688">
            <v>0.15512195121951219</v>
          </cell>
          <cell r="U688">
            <v>20</v>
          </cell>
          <cell r="V688">
            <v>429</v>
          </cell>
          <cell r="W688">
            <v>0</v>
          </cell>
          <cell r="X688">
            <v>0.27798138142124623</v>
          </cell>
          <cell r="Y688">
            <v>0</v>
          </cell>
          <cell r="Z688">
            <v>1.7483105749763915E-3</v>
          </cell>
        </row>
        <row r="689">
          <cell r="A689" t="str">
            <v>NE865</v>
          </cell>
          <cell r="B689" t="str">
            <v>XXXXXXXX</v>
          </cell>
          <cell r="C689" t="str">
            <v>Yes</v>
          </cell>
          <cell r="D689" t="str">
            <v>Nonequipment</v>
          </cell>
          <cell r="E689" t="str">
            <v>Spray Foam Insulation(Base R30)</v>
          </cell>
          <cell r="F689" t="str">
            <v>Increased Ceiling Insulation (R-38)</v>
          </cell>
          <cell r="G689" t="str">
            <v>Market Average Existing Ceiling Insulation</v>
          </cell>
          <cell r="H689" t="str">
            <v>Residential</v>
          </cell>
          <cell r="I689" t="str">
            <v>Existing</v>
          </cell>
          <cell r="J689" t="str">
            <v>Manufactured Home</v>
          </cell>
          <cell r="K689" t="str">
            <v>FL Zone 2</v>
          </cell>
          <cell r="L689" t="str">
            <v>Space Heating</v>
          </cell>
          <cell r="N689" t="str">
            <v/>
          </cell>
          <cell r="O689" t="str">
            <v>Per Home</v>
          </cell>
          <cell r="P689">
            <v>0.35134825863272329</v>
          </cell>
          <cell r="Q689">
            <v>1087.53</v>
          </cell>
          <cell r="R689">
            <v>915.19999999999993</v>
          </cell>
          <cell r="S689">
            <v>172.33000000000004</v>
          </cell>
          <cell r="T689">
            <v>0.15845999650584355</v>
          </cell>
          <cell r="U689">
            <v>20</v>
          </cell>
          <cell r="V689">
            <v>635.42000000000019</v>
          </cell>
          <cell r="W689">
            <v>0</v>
          </cell>
          <cell r="X689">
            <v>0.41173643212747862</v>
          </cell>
          <cell r="Y689">
            <v>0</v>
          </cell>
          <cell r="Z689">
            <v>2.3892324733214097E-3</v>
          </cell>
        </row>
        <row r="690">
          <cell r="A690" t="str">
            <v>NN866</v>
          </cell>
          <cell r="B690" t="str">
            <v>XXXXXXXX</v>
          </cell>
          <cell r="C690" t="str">
            <v>Yes</v>
          </cell>
          <cell r="D690" t="str">
            <v>Nonequipment</v>
          </cell>
          <cell r="E690" t="str">
            <v>Spray Foam Insulation(Base R30)</v>
          </cell>
          <cell r="F690" t="str">
            <v>Increased Ceiling Insulation (R-38)</v>
          </cell>
          <cell r="G690" t="str">
            <v>Code-Compliant Ceiling Insulation</v>
          </cell>
          <cell r="H690" t="str">
            <v>Residential</v>
          </cell>
          <cell r="I690" t="str">
            <v>New</v>
          </cell>
          <cell r="J690" t="str">
            <v>Single Family</v>
          </cell>
          <cell r="K690" t="str">
            <v>FL Zone 2</v>
          </cell>
          <cell r="L690" t="str">
            <v>Space Heating</v>
          </cell>
          <cell r="N690" t="str">
            <v/>
          </cell>
          <cell r="O690" t="str">
            <v>Per Home</v>
          </cell>
          <cell r="P690">
            <v>0.72000000000000008</v>
          </cell>
          <cell r="Q690">
            <v>3083</v>
          </cell>
          <cell r="R690">
            <v>2960</v>
          </cell>
          <cell r="S690">
            <v>123</v>
          </cell>
          <cell r="T690">
            <v>3.9896204995134611E-2</v>
          </cell>
          <cell r="U690">
            <v>20</v>
          </cell>
          <cell r="V690">
            <v>618</v>
          </cell>
          <cell r="W690">
            <v>0</v>
          </cell>
          <cell r="X690">
            <v>0.40044870330613097</v>
          </cell>
          <cell r="Y690">
            <v>0</v>
          </cell>
          <cell r="Z690">
            <v>3.2556805146839916E-3</v>
          </cell>
        </row>
        <row r="691">
          <cell r="A691" t="str">
            <v>NN867</v>
          </cell>
          <cell r="B691" t="str">
            <v>XXXXXXXX</v>
          </cell>
          <cell r="C691" t="str">
            <v>Yes</v>
          </cell>
          <cell r="D691" t="str">
            <v>Nonequipment</v>
          </cell>
          <cell r="E691" t="str">
            <v>Spray Foam Insulation(Base R30)</v>
          </cell>
          <cell r="F691" t="str">
            <v>Increased Ceiling Insulation (R-38)</v>
          </cell>
          <cell r="G691" t="str">
            <v>Code-Compliant Ceiling Insulation</v>
          </cell>
          <cell r="H691" t="str">
            <v>Residential</v>
          </cell>
          <cell r="I691" t="str">
            <v>New</v>
          </cell>
          <cell r="J691" t="str">
            <v>Multi-Family</v>
          </cell>
          <cell r="K691" t="str">
            <v>FL Zone 2</v>
          </cell>
          <cell r="L691" t="str">
            <v>Space Heating</v>
          </cell>
          <cell r="N691" t="str">
            <v/>
          </cell>
          <cell r="O691" t="str">
            <v>Per Home</v>
          </cell>
          <cell r="P691">
            <v>0.36000000000000004</v>
          </cell>
          <cell r="Q691">
            <v>1025</v>
          </cell>
          <cell r="R691">
            <v>866</v>
          </cell>
          <cell r="S691">
            <v>159</v>
          </cell>
          <cell r="T691">
            <v>0.15512195121951219</v>
          </cell>
          <cell r="U691">
            <v>20</v>
          </cell>
          <cell r="V691">
            <v>429</v>
          </cell>
          <cell r="W691">
            <v>0</v>
          </cell>
          <cell r="X691">
            <v>0.27798138142124623</v>
          </cell>
          <cell r="Y691">
            <v>0</v>
          </cell>
          <cell r="Z691">
            <v>1.7483105749763915E-3</v>
          </cell>
        </row>
        <row r="692">
          <cell r="A692" t="str">
            <v>NN868</v>
          </cell>
          <cell r="B692" t="str">
            <v>XXXXXXXX</v>
          </cell>
          <cell r="C692" t="str">
            <v>Yes</v>
          </cell>
          <cell r="D692" t="str">
            <v>Nonequipment</v>
          </cell>
          <cell r="E692" t="str">
            <v>Spray Foam Insulation(Base R30)</v>
          </cell>
          <cell r="F692" t="str">
            <v>Increased Ceiling Insulation (R-38)</v>
          </cell>
          <cell r="G692" t="str">
            <v>Code-Compliant Ceiling Insulation</v>
          </cell>
          <cell r="H692" t="str">
            <v>Residential</v>
          </cell>
          <cell r="I692" t="str">
            <v>New</v>
          </cell>
          <cell r="J692" t="str">
            <v>Manufactured Home</v>
          </cell>
          <cell r="K692" t="str">
            <v>FL Zone 2</v>
          </cell>
          <cell r="L692" t="str">
            <v>Space Heating</v>
          </cell>
          <cell r="N692" t="str">
            <v/>
          </cell>
          <cell r="O692" t="str">
            <v>Per Home</v>
          </cell>
          <cell r="P692">
            <v>0.72000000000000008</v>
          </cell>
          <cell r="Q692">
            <v>1087.53</v>
          </cell>
          <cell r="R692">
            <v>915.19999999999993</v>
          </cell>
          <cell r="S692">
            <v>172.33000000000004</v>
          </cell>
          <cell r="T692">
            <v>0.15845999650584355</v>
          </cell>
          <cell r="U692">
            <v>20</v>
          </cell>
          <cell r="V692">
            <v>635.42000000000019</v>
          </cell>
          <cell r="W692">
            <v>0</v>
          </cell>
          <cell r="X692">
            <v>0.41173643212747862</v>
          </cell>
          <cell r="Y692">
            <v>0</v>
          </cell>
          <cell r="Z692">
            <v>2.3892324733214097E-3</v>
          </cell>
        </row>
        <row r="693">
          <cell r="A693" t="str">
            <v>NE869</v>
          </cell>
          <cell r="B693" t="str">
            <v>XXXXXXXX</v>
          </cell>
          <cell r="C693" t="str">
            <v>Yes</v>
          </cell>
          <cell r="D693" t="str">
            <v>Nonequipment</v>
          </cell>
          <cell r="E693" t="str">
            <v>Spray Foam Insulation(Base R30)</v>
          </cell>
          <cell r="F693" t="str">
            <v>Increased Ceiling Insulation (R-38)</v>
          </cell>
          <cell r="G693" t="str">
            <v>Market Average Existing Ceiling Insulation</v>
          </cell>
          <cell r="H693" t="str">
            <v>Residential</v>
          </cell>
          <cell r="I693" t="str">
            <v>Existing</v>
          </cell>
          <cell r="J693" t="str">
            <v>Single Family</v>
          </cell>
          <cell r="K693" t="str">
            <v>FL Zone 2</v>
          </cell>
          <cell r="L693" t="str">
            <v>Space Cooling</v>
          </cell>
          <cell r="N693" t="str">
            <v/>
          </cell>
          <cell r="O693" t="str">
            <v>Per Home</v>
          </cell>
          <cell r="P693">
            <v>0.35134825863272329</v>
          </cell>
          <cell r="Q693">
            <v>4261</v>
          </cell>
          <cell r="R693">
            <v>3766</v>
          </cell>
          <cell r="S693">
            <v>495</v>
          </cell>
          <cell r="T693">
            <v>0.1161699131659235</v>
          </cell>
          <cell r="U693">
            <v>20</v>
          </cell>
          <cell r="V693">
            <v>618</v>
          </cell>
          <cell r="W693">
            <v>0.2711754434080042</v>
          </cell>
          <cell r="X693">
            <v>0</v>
          </cell>
          <cell r="Y693">
            <v>5.4782917860202868E-4</v>
          </cell>
          <cell r="Z693">
            <v>0</v>
          </cell>
        </row>
        <row r="694">
          <cell r="A694" t="str">
            <v>NE870</v>
          </cell>
          <cell r="B694" t="str">
            <v>XXXXXXXX</v>
          </cell>
          <cell r="C694" t="str">
            <v>Yes</v>
          </cell>
          <cell r="D694" t="str">
            <v>Nonequipment</v>
          </cell>
          <cell r="E694" t="str">
            <v>Spray Foam Insulation(Base R30)</v>
          </cell>
          <cell r="F694" t="str">
            <v>Increased Ceiling Insulation (R-38)</v>
          </cell>
          <cell r="G694" t="str">
            <v>Market Average Existing Ceiling Insulation</v>
          </cell>
          <cell r="H694" t="str">
            <v>Residential</v>
          </cell>
          <cell r="I694" t="str">
            <v>Existing</v>
          </cell>
          <cell r="J694" t="str">
            <v>Multi-Family</v>
          </cell>
          <cell r="K694" t="str">
            <v>FL Zone 2</v>
          </cell>
          <cell r="L694" t="str">
            <v>Space Cooling</v>
          </cell>
          <cell r="N694" t="str">
            <v/>
          </cell>
          <cell r="O694" t="str">
            <v>Per Home</v>
          </cell>
          <cell r="P694">
            <v>0.17567412931636164</v>
          </cell>
          <cell r="Q694">
            <v>2035</v>
          </cell>
          <cell r="R694">
            <v>1765</v>
          </cell>
          <cell r="S694">
            <v>270</v>
          </cell>
          <cell r="T694">
            <v>0.13267813267813267</v>
          </cell>
          <cell r="U694">
            <v>20</v>
          </cell>
          <cell r="V694">
            <v>429</v>
          </cell>
          <cell r="W694">
            <v>0.18824314760846894</v>
          </cell>
          <cell r="X694">
            <v>0</v>
          </cell>
          <cell r="Y694">
            <v>6.9719684299432937E-4</v>
          </cell>
          <cell r="Z694">
            <v>0</v>
          </cell>
        </row>
        <row r="695">
          <cell r="A695" t="str">
            <v>NE871</v>
          </cell>
          <cell r="B695" t="str">
            <v>XXXXXXXX</v>
          </cell>
          <cell r="C695" t="str">
            <v>Yes</v>
          </cell>
          <cell r="D695" t="str">
            <v>Nonequipment</v>
          </cell>
          <cell r="E695" t="str">
            <v>Spray Foam Insulation(Base R30)</v>
          </cell>
          <cell r="F695" t="str">
            <v>Increased Ceiling Insulation (R-38)</v>
          </cell>
          <cell r="G695" t="str">
            <v>Market Average Existing Ceiling Insulation</v>
          </cell>
          <cell r="H695" t="str">
            <v>Residential</v>
          </cell>
          <cell r="I695" t="str">
            <v>Existing</v>
          </cell>
          <cell r="J695" t="str">
            <v>Manufactured Home</v>
          </cell>
          <cell r="K695" t="str">
            <v>FL Zone 2</v>
          </cell>
          <cell r="L695" t="str">
            <v>Space Cooling</v>
          </cell>
          <cell r="N695" t="str">
            <v/>
          </cell>
          <cell r="O695" t="str">
            <v>Per Home</v>
          </cell>
          <cell r="P695">
            <v>0.35134825863272329</v>
          </cell>
          <cell r="Q695">
            <v>3232.9100000000003</v>
          </cell>
          <cell r="R695">
            <v>2769.82</v>
          </cell>
          <cell r="S695">
            <v>463.09000000000015</v>
          </cell>
          <cell r="T695">
            <v>0.14324246576613642</v>
          </cell>
          <cell r="U695">
            <v>20</v>
          </cell>
          <cell r="V695">
            <v>635.42000000000019</v>
          </cell>
          <cell r="W695">
            <v>0.27881925606846941</v>
          </cell>
          <cell r="X695">
            <v>0</v>
          </cell>
          <cell r="Y695">
            <v>6.0208438115370519E-4</v>
          </cell>
          <cell r="Z695">
            <v>0</v>
          </cell>
        </row>
        <row r="696">
          <cell r="A696" t="str">
            <v>NN872</v>
          </cell>
          <cell r="B696" t="str">
            <v>XXXXXXXX</v>
          </cell>
          <cell r="C696" t="str">
            <v>Yes</v>
          </cell>
          <cell r="D696" t="str">
            <v>Nonequipment</v>
          </cell>
          <cell r="E696" t="str">
            <v>Spray Foam Insulation(Base R30)</v>
          </cell>
          <cell r="F696" t="str">
            <v>Increased Ceiling Insulation (R-38)</v>
          </cell>
          <cell r="G696" t="str">
            <v>Code-Compliant Ceiling Insulation</v>
          </cell>
          <cell r="H696" t="str">
            <v>Residential</v>
          </cell>
          <cell r="I696" t="str">
            <v>New</v>
          </cell>
          <cell r="J696" t="str">
            <v>Single Family</v>
          </cell>
          <cell r="K696" t="str">
            <v>FL Zone 2</v>
          </cell>
          <cell r="L696" t="str">
            <v>Space Cooling</v>
          </cell>
          <cell r="N696" t="str">
            <v/>
          </cell>
          <cell r="O696" t="str">
            <v>Per Home</v>
          </cell>
          <cell r="P696">
            <v>0.72000000000000008</v>
          </cell>
          <cell r="Q696">
            <v>4261</v>
          </cell>
          <cell r="R696">
            <v>3766</v>
          </cell>
          <cell r="S696">
            <v>495</v>
          </cell>
          <cell r="T696">
            <v>0.1161699131659235</v>
          </cell>
          <cell r="U696">
            <v>20</v>
          </cell>
          <cell r="V696">
            <v>618</v>
          </cell>
          <cell r="W696">
            <v>0.2711754434080042</v>
          </cell>
          <cell r="X696">
            <v>0</v>
          </cell>
          <cell r="Y696">
            <v>5.4782917860202868E-4</v>
          </cell>
          <cell r="Z696">
            <v>0</v>
          </cell>
        </row>
        <row r="697">
          <cell r="A697" t="str">
            <v>NN873</v>
          </cell>
          <cell r="B697" t="str">
            <v>XXXXXXXX</v>
          </cell>
          <cell r="C697" t="str">
            <v>Yes</v>
          </cell>
          <cell r="D697" t="str">
            <v>Nonequipment</v>
          </cell>
          <cell r="E697" t="str">
            <v>Spray Foam Insulation(Base R30)</v>
          </cell>
          <cell r="F697" t="str">
            <v>Increased Ceiling Insulation (R-38)</v>
          </cell>
          <cell r="G697" t="str">
            <v>Code-Compliant Ceiling Insulation</v>
          </cell>
          <cell r="H697" t="str">
            <v>Residential</v>
          </cell>
          <cell r="I697" t="str">
            <v>New</v>
          </cell>
          <cell r="J697" t="str">
            <v>Multi-Family</v>
          </cell>
          <cell r="K697" t="str">
            <v>FL Zone 2</v>
          </cell>
          <cell r="L697" t="str">
            <v>Space Cooling</v>
          </cell>
          <cell r="N697" t="str">
            <v/>
          </cell>
          <cell r="O697" t="str">
            <v>Per Home</v>
          </cell>
          <cell r="P697">
            <v>0.36000000000000004</v>
          </cell>
          <cell r="Q697">
            <v>2035</v>
          </cell>
          <cell r="R697">
            <v>1765</v>
          </cell>
          <cell r="S697">
            <v>270</v>
          </cell>
          <cell r="T697">
            <v>0.13267813267813267</v>
          </cell>
          <cell r="U697">
            <v>20</v>
          </cell>
          <cell r="V697">
            <v>429</v>
          </cell>
          <cell r="W697">
            <v>0.18824314760846894</v>
          </cell>
          <cell r="X697">
            <v>0</v>
          </cell>
          <cell r="Y697">
            <v>6.9719684299432937E-4</v>
          </cell>
          <cell r="Z697">
            <v>0</v>
          </cell>
        </row>
        <row r="698">
          <cell r="A698" t="str">
            <v>NN874</v>
          </cell>
          <cell r="B698" t="str">
            <v>XXXXXXXX</v>
          </cell>
          <cell r="C698" t="str">
            <v>Yes</v>
          </cell>
          <cell r="D698" t="str">
            <v>Nonequipment</v>
          </cell>
          <cell r="E698" t="str">
            <v>Spray Foam Insulation(Base R30)</v>
          </cell>
          <cell r="F698" t="str">
            <v>Increased Ceiling Insulation (R-38)</v>
          </cell>
          <cell r="G698" t="str">
            <v>Code-Compliant Ceiling Insulation</v>
          </cell>
          <cell r="H698" t="str">
            <v>Residential</v>
          </cell>
          <cell r="I698" t="str">
            <v>New</v>
          </cell>
          <cell r="J698" t="str">
            <v>Manufactured Home</v>
          </cell>
          <cell r="K698" t="str">
            <v>FL Zone 2</v>
          </cell>
          <cell r="L698" t="str">
            <v>Space Cooling</v>
          </cell>
          <cell r="N698" t="str">
            <v/>
          </cell>
          <cell r="O698" t="str">
            <v>Per Home</v>
          </cell>
          <cell r="P698">
            <v>0.72000000000000008</v>
          </cell>
          <cell r="Q698">
            <v>3232.9100000000003</v>
          </cell>
          <cell r="R698">
            <v>2769.82</v>
          </cell>
          <cell r="S698">
            <v>463.09000000000015</v>
          </cell>
          <cell r="T698">
            <v>0.14324246576613642</v>
          </cell>
          <cell r="U698">
            <v>20</v>
          </cell>
          <cell r="V698">
            <v>635.42000000000019</v>
          </cell>
          <cell r="W698">
            <v>0.27881925606846941</v>
          </cell>
          <cell r="X698">
            <v>0</v>
          </cell>
          <cell r="Y698">
            <v>6.0208438115370519E-4</v>
          </cell>
          <cell r="Z698">
            <v>0</v>
          </cell>
        </row>
        <row r="699">
          <cell r="A699" t="str">
            <v>NE875</v>
          </cell>
          <cell r="B699" t="str">
            <v>XXXXXXXX</v>
          </cell>
          <cell r="C699" t="str">
            <v>Yes</v>
          </cell>
          <cell r="D699" t="str">
            <v>Nonequipment</v>
          </cell>
          <cell r="E699" t="str">
            <v>Storm Door</v>
          </cell>
          <cell r="F699" t="str">
            <v>21ft2 of Opaque Door meeting Energy Star Version 6.0 Requirements (U-Value: 0.17)</v>
          </cell>
          <cell r="G699" t="str">
            <v>21ft2 of Opaque Door meeting Energy Star Version 5.0 Requirements (U-Value: 1.1)</v>
          </cell>
          <cell r="H699" t="str">
            <v>Residential</v>
          </cell>
          <cell r="I699" t="str">
            <v>Existing</v>
          </cell>
          <cell r="J699" t="str">
            <v>Single Family</v>
          </cell>
          <cell r="K699" t="str">
            <v>FL Zone 2</v>
          </cell>
          <cell r="L699" t="str">
            <v>Space Cooling</v>
          </cell>
          <cell r="N699" t="str">
            <v/>
          </cell>
          <cell r="O699" t="str">
            <v>Per 21 S.F.</v>
          </cell>
          <cell r="P699">
            <v>0</v>
          </cell>
          <cell r="Q699">
            <v>3747.04</v>
          </cell>
          <cell r="R699">
            <v>3667.3785353846151</v>
          </cell>
          <cell r="S699">
            <v>79.661464615384617</v>
          </cell>
          <cell r="T699">
            <v>2.125983832982424E-2</v>
          </cell>
          <cell r="U699">
            <v>20</v>
          </cell>
          <cell r="V699">
            <v>120.21942191538463</v>
          </cell>
          <cell r="W699">
            <v>5.2751707191194763E-2</v>
          </cell>
          <cell r="X699">
            <v>0</v>
          </cell>
          <cell r="Y699">
            <v>6.621985604443317E-4</v>
          </cell>
          <cell r="Z699">
            <v>0</v>
          </cell>
        </row>
        <row r="700">
          <cell r="A700" t="str">
            <v>NE876</v>
          </cell>
          <cell r="B700" t="str">
            <v>XXXXXXXX</v>
          </cell>
          <cell r="C700" t="str">
            <v>Yes</v>
          </cell>
          <cell r="D700" t="str">
            <v>Nonequipment</v>
          </cell>
          <cell r="E700" t="str">
            <v>Storm Door</v>
          </cell>
          <cell r="F700" t="str">
            <v>21ft2 of Opaque Door meeting Energy Star Version 6.0 Requirements (U-Value: 0.17)</v>
          </cell>
          <cell r="G700" t="str">
            <v>21ft2 of Opaque Door meeting Energy Star Version 5.0 Requirements (U-Value: 1.1)</v>
          </cell>
          <cell r="H700" t="str">
            <v>Residential</v>
          </cell>
          <cell r="I700" t="str">
            <v>Existing</v>
          </cell>
          <cell r="J700" t="str">
            <v>Multi-Family</v>
          </cell>
          <cell r="K700" t="str">
            <v>FL Zone 2</v>
          </cell>
          <cell r="L700" t="str">
            <v>Space Cooling</v>
          </cell>
          <cell r="N700" t="str">
            <v/>
          </cell>
          <cell r="O700" t="str">
            <v>Per 21 S.F.</v>
          </cell>
          <cell r="P700">
            <v>0</v>
          </cell>
          <cell r="Q700">
            <v>1815</v>
          </cell>
          <cell r="R700">
            <v>1735.3385353846154</v>
          </cell>
          <cell r="S700">
            <v>79.661464615384617</v>
          </cell>
          <cell r="T700">
            <v>4.3890614113159566E-2</v>
          </cell>
          <cell r="U700">
            <v>20</v>
          </cell>
          <cell r="V700">
            <v>120.21942191538463</v>
          </cell>
          <cell r="W700">
            <v>5.2751707191194763E-2</v>
          </cell>
          <cell r="X700">
            <v>0</v>
          </cell>
          <cell r="Y700">
            <v>6.621985604443317E-4</v>
          </cell>
          <cell r="Z700">
            <v>0</v>
          </cell>
        </row>
        <row r="701">
          <cell r="A701" t="str">
            <v>NE877</v>
          </cell>
          <cell r="B701" t="str">
            <v>XXXXXXXX</v>
          </cell>
          <cell r="C701" t="str">
            <v>Yes</v>
          </cell>
          <cell r="D701" t="str">
            <v>Nonequipment</v>
          </cell>
          <cell r="E701" t="str">
            <v>Storm Door</v>
          </cell>
          <cell r="F701" t="str">
            <v>21ft2 of Opaque Door meeting Energy Star Version 6.0 Requirements (U-Value: 0.17)</v>
          </cell>
          <cell r="G701" t="str">
            <v>21ft2 of Opaque Door meeting Energy Star Version 5.0 Requirements (U-Value: 1.1)</v>
          </cell>
          <cell r="H701" t="str">
            <v>Residential</v>
          </cell>
          <cell r="I701" t="str">
            <v>Existing</v>
          </cell>
          <cell r="J701" t="str">
            <v>Manufactured Home</v>
          </cell>
          <cell r="K701" t="str">
            <v>FL Zone 2</v>
          </cell>
          <cell r="L701" t="str">
            <v>Space Cooling</v>
          </cell>
          <cell r="N701" t="str">
            <v/>
          </cell>
          <cell r="O701" t="str">
            <v>Per 21 S.F.</v>
          </cell>
          <cell r="P701">
            <v>0</v>
          </cell>
          <cell r="Q701">
            <v>2493</v>
          </cell>
          <cell r="R701">
            <v>2413.3385353846152</v>
          </cell>
          <cell r="S701">
            <v>79.661464615384617</v>
          </cell>
          <cell r="T701">
            <v>3.1954057206331578E-2</v>
          </cell>
          <cell r="U701">
            <v>20</v>
          </cell>
          <cell r="V701">
            <v>120.21942191538463</v>
          </cell>
          <cell r="W701">
            <v>5.2751707191194763E-2</v>
          </cell>
          <cell r="X701">
            <v>0</v>
          </cell>
          <cell r="Y701">
            <v>6.621985604443317E-4</v>
          </cell>
          <cell r="Z701">
            <v>0</v>
          </cell>
        </row>
        <row r="702">
          <cell r="A702" t="str">
            <v>NN878</v>
          </cell>
          <cell r="B702" t="str">
            <v>XXXXXXXX</v>
          </cell>
          <cell r="C702" t="str">
            <v>Yes</v>
          </cell>
          <cell r="D702" t="str">
            <v>Nonequipment</v>
          </cell>
          <cell r="E702" t="str">
            <v>Storm Door</v>
          </cell>
          <cell r="F702" t="str">
            <v>21ft2 of Opaque Door meeting Energy Star Version 6.0 Requirements (U-Value: 0.17)</v>
          </cell>
          <cell r="G702" t="str">
            <v>21ft2 of Code-Compliant Opaque Door (R-Value per IECC)</v>
          </cell>
          <cell r="H702" t="str">
            <v>Residential</v>
          </cell>
          <cell r="I702" t="str">
            <v>New</v>
          </cell>
          <cell r="J702" t="str">
            <v>Single Family</v>
          </cell>
          <cell r="K702" t="str">
            <v>FL Zone 2</v>
          </cell>
          <cell r="L702" t="str">
            <v>Space Cooling</v>
          </cell>
          <cell r="N702" t="str">
            <v/>
          </cell>
          <cell r="O702" t="str">
            <v>Per 21 S.F.</v>
          </cell>
          <cell r="P702">
            <v>0</v>
          </cell>
          <cell r="Q702">
            <v>3747.04</v>
          </cell>
          <cell r="R702">
            <v>3694.2642796923078</v>
          </cell>
          <cell r="S702">
            <v>52.775720307692303</v>
          </cell>
          <cell r="T702">
            <v>1.4084642893508557E-2</v>
          </cell>
          <cell r="U702">
            <v>20</v>
          </cell>
          <cell r="V702">
            <v>79.645367018942309</v>
          </cell>
          <cell r="W702">
            <v>3.4948006014166526E-2</v>
          </cell>
          <cell r="X702">
            <v>0</v>
          </cell>
          <cell r="Y702">
            <v>6.621985604443317E-4</v>
          </cell>
          <cell r="Z702">
            <v>0</v>
          </cell>
        </row>
        <row r="703">
          <cell r="A703" t="str">
            <v>NN879</v>
          </cell>
          <cell r="B703" t="str">
            <v>XXXXXXXX</v>
          </cell>
          <cell r="C703" t="str">
            <v>Yes</v>
          </cell>
          <cell r="D703" t="str">
            <v>Nonequipment</v>
          </cell>
          <cell r="E703" t="str">
            <v>Storm Door</v>
          </cell>
          <cell r="F703" t="str">
            <v>21ft2 of Opaque Door meeting Energy Star Version 6.0 Requirements (U-Value: 0.17)</v>
          </cell>
          <cell r="G703" t="str">
            <v>21ft2 of Code-Compliant Opaque Door (R-Value per IECC)</v>
          </cell>
          <cell r="H703" t="str">
            <v>Residential</v>
          </cell>
          <cell r="I703" t="str">
            <v>New</v>
          </cell>
          <cell r="J703" t="str">
            <v>Multi-Family</v>
          </cell>
          <cell r="K703" t="str">
            <v>FL Zone 2</v>
          </cell>
          <cell r="L703" t="str">
            <v>Space Cooling</v>
          </cell>
          <cell r="N703" t="str">
            <v/>
          </cell>
          <cell r="O703" t="str">
            <v>Per 21 S.F.</v>
          </cell>
          <cell r="P703">
            <v>0</v>
          </cell>
          <cell r="Q703">
            <v>1815</v>
          </cell>
          <cell r="R703">
            <v>1762.2242796923076</v>
          </cell>
          <cell r="S703">
            <v>52.775720307692303</v>
          </cell>
          <cell r="T703">
            <v>2.9077531849968211E-2</v>
          </cell>
          <cell r="U703">
            <v>20</v>
          </cell>
          <cell r="V703">
            <v>79.645367018942309</v>
          </cell>
          <cell r="W703">
            <v>3.4948006014166526E-2</v>
          </cell>
          <cell r="X703">
            <v>0</v>
          </cell>
          <cell r="Y703">
            <v>6.621985604443317E-4</v>
          </cell>
          <cell r="Z703">
            <v>0</v>
          </cell>
        </row>
        <row r="704">
          <cell r="A704" t="str">
            <v>NN880</v>
          </cell>
          <cell r="B704" t="str">
            <v>XXXXXXXX</v>
          </cell>
          <cell r="C704" t="str">
            <v>Yes</v>
          </cell>
          <cell r="D704" t="str">
            <v>Nonequipment</v>
          </cell>
          <cell r="E704" t="str">
            <v>Storm Door</v>
          </cell>
          <cell r="F704" t="str">
            <v>21ft2 of Opaque Door meeting Energy Star Version 6.0 Requirements (U-Value: 0.17)</v>
          </cell>
          <cell r="G704" t="str">
            <v>21ft2 of Code-Compliant Opaque Door (R-Value per IECC)</v>
          </cell>
          <cell r="H704" t="str">
            <v>Residential</v>
          </cell>
          <cell r="I704" t="str">
            <v>New</v>
          </cell>
          <cell r="J704" t="str">
            <v>Manufactured Home</v>
          </cell>
          <cell r="K704" t="str">
            <v>FL Zone 2</v>
          </cell>
          <cell r="L704" t="str">
            <v>Space Cooling</v>
          </cell>
          <cell r="N704" t="str">
            <v/>
          </cell>
          <cell r="O704" t="str">
            <v>Per 21 S.F.</v>
          </cell>
          <cell r="P704">
            <v>0</v>
          </cell>
          <cell r="Q704">
            <v>2493</v>
          </cell>
          <cell r="R704">
            <v>2440.2242796923078</v>
          </cell>
          <cell r="S704">
            <v>52.775720307692303</v>
          </cell>
          <cell r="T704">
            <v>2.1169562899194666E-2</v>
          </cell>
          <cell r="U704">
            <v>20</v>
          </cell>
          <cell r="V704">
            <v>79.645367018942309</v>
          </cell>
          <cell r="W704">
            <v>3.4948006014166526E-2</v>
          </cell>
          <cell r="X704">
            <v>0</v>
          </cell>
          <cell r="Y704">
            <v>6.621985604443317E-4</v>
          </cell>
          <cell r="Z704">
            <v>0</v>
          </cell>
        </row>
        <row r="705">
          <cell r="A705" t="str">
            <v>NE881</v>
          </cell>
          <cell r="B705" t="str">
            <v>XXXXXXXX</v>
          </cell>
          <cell r="C705" t="str">
            <v>Yes</v>
          </cell>
          <cell r="D705" t="str">
            <v>Nonequipment</v>
          </cell>
          <cell r="E705" t="str">
            <v>Storm Door</v>
          </cell>
          <cell r="F705" t="str">
            <v>21ft2 of Opaque Door meeting Energy Star Version 6.0 Requirements (U-Value: 0.17)</v>
          </cell>
          <cell r="G705" t="str">
            <v>21ft2 of Opaque Door meeting Energy Star Version 5.0 Requirements (U-Value: 1.1)</v>
          </cell>
          <cell r="H705" t="str">
            <v>Residential</v>
          </cell>
          <cell r="I705" t="str">
            <v>Existing</v>
          </cell>
          <cell r="J705" t="str">
            <v>Single Family</v>
          </cell>
          <cell r="K705" t="str">
            <v>FL Zone 2</v>
          </cell>
          <cell r="L705" t="str">
            <v>Space Heating</v>
          </cell>
          <cell r="N705" t="str">
            <v/>
          </cell>
          <cell r="O705" t="str">
            <v>Per 21 S.F.</v>
          </cell>
          <cell r="P705">
            <v>0</v>
          </cell>
          <cell r="Q705">
            <v>2870.15</v>
          </cell>
          <cell r="R705">
            <v>2829.5920427000001</v>
          </cell>
          <cell r="S705">
            <v>40.557957300000012</v>
          </cell>
          <cell r="T705">
            <v>1.4130953887427491E-2</v>
          </cell>
          <cell r="U705">
            <v>20</v>
          </cell>
          <cell r="V705">
            <v>120.21942191538463</v>
          </cell>
          <cell r="W705">
            <v>0</v>
          </cell>
          <cell r="X705">
            <v>7.7899209738233721E-2</v>
          </cell>
          <cell r="Y705">
            <v>0</v>
          </cell>
          <cell r="Z705">
            <v>1.9206886866127673E-3</v>
          </cell>
        </row>
        <row r="706">
          <cell r="A706" t="str">
            <v>NE882</v>
          </cell>
          <cell r="B706" t="str">
            <v>XXXXXXXX</v>
          </cell>
          <cell r="C706" t="str">
            <v>Yes</v>
          </cell>
          <cell r="D706" t="str">
            <v>Nonequipment</v>
          </cell>
          <cell r="E706" t="str">
            <v>Storm Door</v>
          </cell>
          <cell r="F706" t="str">
            <v>21ft2 of Opaque Door meeting Energy Star Version 6.0 Requirements (U-Value: 0.17)</v>
          </cell>
          <cell r="G706" t="str">
            <v>21ft2 of Opaque Door meeting Energy Star Version 5.0 Requirements (U-Value: 1.1)</v>
          </cell>
          <cell r="H706" t="str">
            <v>Residential</v>
          </cell>
          <cell r="I706" t="str">
            <v>Existing</v>
          </cell>
          <cell r="J706" t="str">
            <v>Multi-Family</v>
          </cell>
          <cell r="K706" t="str">
            <v>FL Zone 2</v>
          </cell>
          <cell r="L706" t="str">
            <v>Space Heating</v>
          </cell>
          <cell r="N706" t="str">
            <v/>
          </cell>
          <cell r="O706" t="str">
            <v>Per 21 S.F.</v>
          </cell>
          <cell r="P706">
            <v>0</v>
          </cell>
          <cell r="Q706">
            <v>2488</v>
          </cell>
          <cell r="R706">
            <v>2447.4420427</v>
          </cell>
          <cell r="S706">
            <v>40.557957300000012</v>
          </cell>
          <cell r="T706">
            <v>1.6301429782958204E-2</v>
          </cell>
          <cell r="U706">
            <v>20</v>
          </cell>
          <cell r="V706">
            <v>120.21942191538463</v>
          </cell>
          <cell r="W706">
            <v>0</v>
          </cell>
          <cell r="X706">
            <v>7.7899209738233721E-2</v>
          </cell>
          <cell r="Y706">
            <v>0</v>
          </cell>
          <cell r="Z706">
            <v>1.9206886866127673E-3</v>
          </cell>
        </row>
        <row r="707">
          <cell r="A707" t="str">
            <v>NE883</v>
          </cell>
          <cell r="B707" t="str">
            <v>XXXXXXXX</v>
          </cell>
          <cell r="C707" t="str">
            <v>Yes</v>
          </cell>
          <cell r="D707" t="str">
            <v>Nonequipment</v>
          </cell>
          <cell r="E707" t="str">
            <v>Storm Door</v>
          </cell>
          <cell r="F707" t="str">
            <v>21ft2 of Opaque Door meeting Energy Star Version 6.0 Requirements (U-Value: 0.17)</v>
          </cell>
          <cell r="G707" t="str">
            <v>21ft2 of Opaque Door meeting Energy Star Version 5.0 Requirements (U-Value: 1.1)</v>
          </cell>
          <cell r="H707" t="str">
            <v>Residential</v>
          </cell>
          <cell r="I707" t="str">
            <v>Existing</v>
          </cell>
          <cell r="J707" t="str">
            <v>Manufactured Home</v>
          </cell>
          <cell r="K707" t="str">
            <v>FL Zone 2</v>
          </cell>
          <cell r="L707" t="str">
            <v>Space Heating</v>
          </cell>
          <cell r="N707" t="str">
            <v/>
          </cell>
          <cell r="O707" t="str">
            <v>Per 21 S.F.</v>
          </cell>
          <cell r="P707">
            <v>0</v>
          </cell>
          <cell r="Q707">
            <v>3980</v>
          </cell>
          <cell r="R707">
            <v>3939.4420427</v>
          </cell>
          <cell r="S707">
            <v>40.557957300000012</v>
          </cell>
          <cell r="T707">
            <v>1.0190441532663319E-2</v>
          </cell>
          <cell r="U707">
            <v>20</v>
          </cell>
          <cell r="V707">
            <v>120.21942191538463</v>
          </cell>
          <cell r="W707">
            <v>0</v>
          </cell>
          <cell r="X707">
            <v>7.7899209738233721E-2</v>
          </cell>
          <cell r="Y707">
            <v>0</v>
          </cell>
          <cell r="Z707">
            <v>1.9206886866127673E-3</v>
          </cell>
        </row>
        <row r="708">
          <cell r="A708" t="str">
            <v>NN884</v>
          </cell>
          <cell r="B708" t="str">
            <v>XXXXXXXX</v>
          </cell>
          <cell r="C708" t="str">
            <v>Yes</v>
          </cell>
          <cell r="D708" t="str">
            <v>Nonequipment</v>
          </cell>
          <cell r="E708" t="str">
            <v>Storm Door</v>
          </cell>
          <cell r="F708" t="str">
            <v>21ft2 of Opaque Door meeting Energy Star Version 6.0 Requirements (U-Value: 0.17)</v>
          </cell>
          <cell r="G708" t="str">
            <v>21ft2 of Code-Compliant Opaque Door (R-Value per IECC)</v>
          </cell>
          <cell r="H708" t="str">
            <v>Residential</v>
          </cell>
          <cell r="I708" t="str">
            <v>New</v>
          </cell>
          <cell r="J708" t="str">
            <v>Single Family</v>
          </cell>
          <cell r="K708" t="str">
            <v>FL Zone 2</v>
          </cell>
          <cell r="L708" t="str">
            <v>Space Heating</v>
          </cell>
          <cell r="N708" t="str">
            <v/>
          </cell>
          <cell r="O708" t="str">
            <v>Per 21 S.F.</v>
          </cell>
          <cell r="P708">
            <v>0</v>
          </cell>
          <cell r="Q708">
            <v>2870.15</v>
          </cell>
          <cell r="R708">
            <v>2843.2803532887501</v>
          </cell>
          <cell r="S708">
            <v>26.869646711250002</v>
          </cell>
          <cell r="T708">
            <v>9.3617569504207097E-3</v>
          </cell>
          <cell r="U708">
            <v>20</v>
          </cell>
          <cell r="V708">
            <v>79.645367018942309</v>
          </cell>
          <cell r="W708">
            <v>0</v>
          </cell>
          <cell r="X708">
            <v>5.1608226451579829E-2</v>
          </cell>
          <cell r="Y708">
            <v>0</v>
          </cell>
          <cell r="Z708">
            <v>1.9206886866127673E-3</v>
          </cell>
        </row>
        <row r="709">
          <cell r="A709" t="str">
            <v>NN885</v>
          </cell>
          <cell r="B709" t="str">
            <v>XXXXXXXX</v>
          </cell>
          <cell r="C709" t="str">
            <v>Yes</v>
          </cell>
          <cell r="D709" t="str">
            <v>Nonequipment</v>
          </cell>
          <cell r="E709" t="str">
            <v>Storm Door</v>
          </cell>
          <cell r="F709" t="str">
            <v>21ft2 of Opaque Door meeting Energy Star Version 6.0 Requirements (U-Value: 0.17)</v>
          </cell>
          <cell r="G709" t="str">
            <v>21ft2 of Code-Compliant Opaque Door (R-Value per IECC)</v>
          </cell>
          <cell r="H709" t="str">
            <v>Residential</v>
          </cell>
          <cell r="I709" t="str">
            <v>New</v>
          </cell>
          <cell r="J709" t="str">
            <v>Multi-Family</v>
          </cell>
          <cell r="K709" t="str">
            <v>FL Zone 2</v>
          </cell>
          <cell r="L709" t="str">
            <v>Space Heating</v>
          </cell>
          <cell r="N709" t="str">
            <v/>
          </cell>
          <cell r="O709" t="str">
            <v>Per 21 S.F.</v>
          </cell>
          <cell r="P709">
            <v>0</v>
          </cell>
          <cell r="Q709">
            <v>2488</v>
          </cell>
          <cell r="R709">
            <v>2461.13035328875</v>
          </cell>
          <cell r="S709">
            <v>26.869646711250002</v>
          </cell>
          <cell r="T709">
            <v>1.0799697231209809E-2</v>
          </cell>
          <cell r="U709">
            <v>20</v>
          </cell>
          <cell r="V709">
            <v>79.645367018942309</v>
          </cell>
          <cell r="W709">
            <v>0</v>
          </cell>
          <cell r="X709">
            <v>5.1608226451579829E-2</v>
          </cell>
          <cell r="Y709">
            <v>0</v>
          </cell>
          <cell r="Z709">
            <v>1.9206886866127673E-3</v>
          </cell>
        </row>
        <row r="710">
          <cell r="A710" t="str">
            <v>NN886</v>
          </cell>
          <cell r="B710" t="str">
            <v>XXXXXXXX</v>
          </cell>
          <cell r="C710" t="str">
            <v>Yes</v>
          </cell>
          <cell r="D710" t="str">
            <v>Nonequipment</v>
          </cell>
          <cell r="E710" t="str">
            <v>Storm Door</v>
          </cell>
          <cell r="F710" t="str">
            <v>21ft2 of Opaque Door meeting Energy Star Version 6.0 Requirements (U-Value: 0.17)</v>
          </cell>
          <cell r="G710" t="str">
            <v>21ft2 of Code-Compliant Opaque Door (R-Value per IECC)</v>
          </cell>
          <cell r="H710" t="str">
            <v>Residential</v>
          </cell>
          <cell r="I710" t="str">
            <v>New</v>
          </cell>
          <cell r="J710" t="str">
            <v>Manufactured Home</v>
          </cell>
          <cell r="K710" t="str">
            <v>FL Zone 2</v>
          </cell>
          <cell r="L710" t="str">
            <v>Space Heating</v>
          </cell>
          <cell r="N710" t="str">
            <v/>
          </cell>
          <cell r="O710" t="str">
            <v>Per 21 S.F.</v>
          </cell>
          <cell r="P710">
            <v>0</v>
          </cell>
          <cell r="Q710">
            <v>3980</v>
          </cell>
          <cell r="R710">
            <v>3953.13035328875</v>
          </cell>
          <cell r="S710">
            <v>26.869646711250002</v>
          </cell>
          <cell r="T710">
            <v>6.7511675153894479E-3</v>
          </cell>
          <cell r="U710">
            <v>20</v>
          </cell>
          <cell r="V710">
            <v>79.645367018942309</v>
          </cell>
          <cell r="W710">
            <v>0</v>
          </cell>
          <cell r="X710">
            <v>5.1608226451579829E-2</v>
          </cell>
          <cell r="Y710">
            <v>0</v>
          </cell>
          <cell r="Z710">
            <v>1.9206886866127673E-3</v>
          </cell>
        </row>
        <row r="711">
          <cell r="A711" t="str">
            <v>NE887</v>
          </cell>
          <cell r="B711" t="str">
            <v>XXXXXXXX</v>
          </cell>
          <cell r="C711" t="str">
            <v>Yes</v>
          </cell>
          <cell r="D711" t="str">
            <v>Nonequipment</v>
          </cell>
          <cell r="E711" t="str">
            <v>Wall Insulation</v>
          </cell>
          <cell r="F711" t="str">
            <v>Increased Exterior Above-Grade Wall Insulation (R-13)</v>
          </cell>
          <cell r="G711" t="str">
            <v>Market Average Existing Exterior Above-Grade Wall Insulation</v>
          </cell>
          <cell r="H711" t="str">
            <v>Residential</v>
          </cell>
          <cell r="I711" t="str">
            <v>Existing</v>
          </cell>
          <cell r="J711" t="str">
            <v>Single Family</v>
          </cell>
          <cell r="K711" t="str">
            <v>FL Zone 2</v>
          </cell>
          <cell r="L711" t="str">
            <v>Space Cooling</v>
          </cell>
          <cell r="N711" t="str">
            <v/>
          </cell>
          <cell r="O711" t="str">
            <v>Per Home</v>
          </cell>
          <cell r="P711">
            <v>4.500000000000004E-2</v>
          </cell>
          <cell r="Q711">
            <v>4420</v>
          </cell>
          <cell r="R711">
            <v>4177</v>
          </cell>
          <cell r="S711">
            <v>243</v>
          </cell>
          <cell r="T711">
            <v>5.4977375565610859E-2</v>
          </cell>
          <cell r="U711">
            <v>20</v>
          </cell>
          <cell r="V711">
            <v>1113</v>
          </cell>
          <cell r="W711">
            <v>0.48837907526392987</v>
          </cell>
          <cell r="X711">
            <v>0</v>
          </cell>
          <cell r="Y711">
            <v>2.0097904331848964E-3</v>
          </cell>
          <cell r="Z711">
            <v>0</v>
          </cell>
        </row>
        <row r="712">
          <cell r="A712" t="str">
            <v>NE888</v>
          </cell>
          <cell r="B712" t="str">
            <v>XXXXXXXX</v>
          </cell>
          <cell r="C712" t="str">
            <v>Yes</v>
          </cell>
          <cell r="D712" t="str">
            <v>Nonequipment</v>
          </cell>
          <cell r="E712" t="str">
            <v>Wall Insulation</v>
          </cell>
          <cell r="F712" t="str">
            <v>Increased Exterior Above-Grade Wall Insulation (R-13)</v>
          </cell>
          <cell r="G712" t="str">
            <v>Market Average Existing Exterior Above-Grade Wall Insulation</v>
          </cell>
          <cell r="H712" t="str">
            <v>Residential</v>
          </cell>
          <cell r="I712" t="str">
            <v>Existing</v>
          </cell>
          <cell r="J712" t="str">
            <v>Multi-Family</v>
          </cell>
          <cell r="K712" t="str">
            <v>FL Zone 2</v>
          </cell>
          <cell r="L712" t="str">
            <v>Space Cooling</v>
          </cell>
          <cell r="N712" t="str">
            <v/>
          </cell>
          <cell r="O712" t="str">
            <v>Per Home</v>
          </cell>
          <cell r="P712">
            <v>0.14999999999999997</v>
          </cell>
          <cell r="Q712">
            <v>2231</v>
          </cell>
          <cell r="R712">
            <v>2175</v>
          </cell>
          <cell r="S712">
            <v>56</v>
          </cell>
          <cell r="T712">
            <v>2.510085163603765E-2</v>
          </cell>
          <cell r="U712">
            <v>20</v>
          </cell>
          <cell r="V712">
            <v>391</v>
          </cell>
          <cell r="W712">
            <v>0.17156892940538776</v>
          </cell>
          <cell r="X712">
            <v>0</v>
          </cell>
          <cell r="Y712">
            <v>3.0637308822390671E-3</v>
          </cell>
          <cell r="Z712">
            <v>0</v>
          </cell>
        </row>
        <row r="713">
          <cell r="A713" t="str">
            <v>NE889</v>
          </cell>
          <cell r="B713" t="str">
            <v>XXXXXXXX</v>
          </cell>
          <cell r="C713" t="str">
            <v>Yes</v>
          </cell>
          <cell r="D713" t="str">
            <v>Nonequipment</v>
          </cell>
          <cell r="E713" t="str">
            <v>Wall Insulation</v>
          </cell>
          <cell r="F713" t="str">
            <v>Increased Exterior Above-Grade Wall Insulation (R-13)</v>
          </cell>
          <cell r="G713" t="str">
            <v>Market Average Existing Exterior Above-Grade Wall Insulation</v>
          </cell>
          <cell r="H713" t="str">
            <v>Residential</v>
          </cell>
          <cell r="I713" t="str">
            <v>Existing</v>
          </cell>
          <cell r="J713" t="str">
            <v>Manufactured Home</v>
          </cell>
          <cell r="K713" t="str">
            <v>FL Zone 2</v>
          </cell>
          <cell r="L713" t="str">
            <v>Space Cooling</v>
          </cell>
          <cell r="N713" t="str">
            <v/>
          </cell>
          <cell r="O713" t="str">
            <v>Per Home</v>
          </cell>
          <cell r="P713">
            <v>6.7499999999999977E-2</v>
          </cell>
          <cell r="Q713">
            <v>3409</v>
          </cell>
          <cell r="R713">
            <v>3246</v>
          </cell>
          <cell r="S713">
            <v>163</v>
          </cell>
          <cell r="T713">
            <v>4.7814608389557055E-2</v>
          </cell>
          <cell r="U713">
            <v>20</v>
          </cell>
          <cell r="V713">
            <v>859</v>
          </cell>
          <cell r="W713">
            <v>0.37692509043280842</v>
          </cell>
          <cell r="X713">
            <v>0</v>
          </cell>
          <cell r="Y713">
            <v>2.3124238676859414E-3</v>
          </cell>
          <cell r="Z713">
            <v>0</v>
          </cell>
        </row>
        <row r="714">
          <cell r="A714" t="str">
            <v>NN890</v>
          </cell>
          <cell r="B714" t="str">
            <v>XXXXXXXX</v>
          </cell>
          <cell r="C714" t="str">
            <v>Yes</v>
          </cell>
          <cell r="D714" t="str">
            <v>Nonequipment</v>
          </cell>
          <cell r="E714" t="str">
            <v>Wall Insulation</v>
          </cell>
          <cell r="F714" t="str">
            <v>Increased Exterior Above-Grade Wall Insulation (R-13)</v>
          </cell>
          <cell r="G714" t="str">
            <v>Code-Compliant Exterior Above-Grade Wall Insulation</v>
          </cell>
          <cell r="H714" t="str">
            <v>Residential</v>
          </cell>
          <cell r="I714" t="str">
            <v>New</v>
          </cell>
          <cell r="J714" t="str">
            <v>Single Family</v>
          </cell>
          <cell r="K714" t="str">
            <v>FL Zone 2</v>
          </cell>
          <cell r="L714" t="str">
            <v>Space Cooling</v>
          </cell>
          <cell r="N714" t="str">
            <v/>
          </cell>
          <cell r="O714" t="str">
            <v>Per Home</v>
          </cell>
          <cell r="P714">
            <v>6.7499999999999977E-2</v>
          </cell>
          <cell r="Q714">
            <v>4420</v>
          </cell>
          <cell r="R714">
            <v>4420</v>
          </cell>
          <cell r="S714">
            <v>0</v>
          </cell>
          <cell r="T714">
            <v>0</v>
          </cell>
          <cell r="U714">
            <v>20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</row>
        <row r="715">
          <cell r="A715" t="str">
            <v>NN891</v>
          </cell>
          <cell r="B715" t="str">
            <v>XXXXXXXX</v>
          </cell>
          <cell r="C715" t="str">
            <v>Yes</v>
          </cell>
          <cell r="D715" t="str">
            <v>Nonequipment</v>
          </cell>
          <cell r="E715" t="str">
            <v>Wall Insulation</v>
          </cell>
          <cell r="F715" t="str">
            <v>Increased Exterior Above-Grade Wall Insulation (R-13)</v>
          </cell>
          <cell r="G715" t="str">
            <v>Code-Compliant Exterior Above-Grade Wall Insulation</v>
          </cell>
          <cell r="H715" t="str">
            <v>Residential</v>
          </cell>
          <cell r="I715" t="str">
            <v>New</v>
          </cell>
          <cell r="J715" t="str">
            <v>Multi-Family</v>
          </cell>
          <cell r="K715" t="str">
            <v>FL Zone 2</v>
          </cell>
          <cell r="L715" t="str">
            <v>Space Cooling</v>
          </cell>
          <cell r="N715" t="str">
            <v/>
          </cell>
          <cell r="O715" t="str">
            <v>Per Home</v>
          </cell>
          <cell r="P715">
            <v>6.7499999999999977E-2</v>
          </cell>
          <cell r="Q715">
            <v>2231</v>
          </cell>
          <cell r="R715">
            <v>2231</v>
          </cell>
          <cell r="S715">
            <v>0</v>
          </cell>
          <cell r="T715">
            <v>0</v>
          </cell>
          <cell r="U715">
            <v>20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</row>
        <row r="716">
          <cell r="A716" t="str">
            <v>NN892</v>
          </cell>
          <cell r="B716" t="str">
            <v>XXXXXXXX</v>
          </cell>
          <cell r="C716" t="str">
            <v>Yes</v>
          </cell>
          <cell r="D716" t="str">
            <v>Nonequipment</v>
          </cell>
          <cell r="E716" t="str">
            <v>Wall Insulation</v>
          </cell>
          <cell r="F716" t="str">
            <v>Increased Exterior Above-Grade Wall Insulation (R-13)</v>
          </cell>
          <cell r="G716" t="str">
            <v>Code-Compliant Exterior Above-Grade Wall Insulation</v>
          </cell>
          <cell r="H716" t="str">
            <v>Residential</v>
          </cell>
          <cell r="I716" t="str">
            <v>New</v>
          </cell>
          <cell r="J716" t="str">
            <v>Manufactured Home</v>
          </cell>
          <cell r="K716" t="str">
            <v>FL Zone 2</v>
          </cell>
          <cell r="L716" t="str">
            <v>Space Cooling</v>
          </cell>
          <cell r="N716" t="str">
            <v/>
          </cell>
          <cell r="O716" t="str">
            <v>Per Home</v>
          </cell>
          <cell r="P716">
            <v>6.7499999999999977E-2</v>
          </cell>
          <cell r="Q716">
            <v>3409</v>
          </cell>
          <cell r="R716">
            <v>3409</v>
          </cell>
          <cell r="S716">
            <v>0</v>
          </cell>
          <cell r="T716">
            <v>0</v>
          </cell>
          <cell r="U716">
            <v>20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</row>
        <row r="717">
          <cell r="A717" t="str">
            <v>NE893</v>
          </cell>
          <cell r="B717" t="str">
            <v>XXXXXXXX</v>
          </cell>
          <cell r="C717" t="str">
            <v>Yes</v>
          </cell>
          <cell r="D717" t="str">
            <v>Nonequipment</v>
          </cell>
          <cell r="E717" t="str">
            <v>Wall Insulation</v>
          </cell>
          <cell r="F717" t="str">
            <v>Increased Exterior Above-Grade Wall Insulation (R-13)</v>
          </cell>
          <cell r="G717" t="str">
            <v>Market Average Existing Exterior Above-Grade Wall Insulation</v>
          </cell>
          <cell r="H717" t="str">
            <v>Residential</v>
          </cell>
          <cell r="I717" t="str">
            <v>Existing</v>
          </cell>
          <cell r="J717" t="str">
            <v>Single Family</v>
          </cell>
          <cell r="K717" t="str">
            <v>FL Zone 2</v>
          </cell>
          <cell r="L717" t="str">
            <v>Space Heating</v>
          </cell>
          <cell r="N717" t="str">
            <v/>
          </cell>
          <cell r="O717" t="str">
            <v>Per Home</v>
          </cell>
          <cell r="P717">
            <v>4.500000000000004E-2</v>
          </cell>
          <cell r="Q717">
            <v>3212</v>
          </cell>
          <cell r="R717">
            <v>2342</v>
          </cell>
          <cell r="S717">
            <v>869.99999999999989</v>
          </cell>
          <cell r="T717">
            <v>0.27085927770859275</v>
          </cell>
          <cell r="U717">
            <v>20</v>
          </cell>
          <cell r="V717">
            <v>1113</v>
          </cell>
          <cell r="W717">
            <v>0</v>
          </cell>
          <cell r="X717">
            <v>0.72119645109987662</v>
          </cell>
          <cell r="Y717">
            <v>0</v>
          </cell>
          <cell r="Z717">
            <v>8.289614380458353E-4</v>
          </cell>
        </row>
        <row r="718">
          <cell r="A718" t="str">
            <v>NE894</v>
          </cell>
          <cell r="B718" t="str">
            <v>XXXXXXXX</v>
          </cell>
          <cell r="C718" t="str">
            <v>Yes</v>
          </cell>
          <cell r="D718" t="str">
            <v>Nonequipment</v>
          </cell>
          <cell r="E718" t="str">
            <v>Wall Insulation</v>
          </cell>
          <cell r="F718" t="str">
            <v>Increased Exterior Above-Grade Wall Insulation (R-13)</v>
          </cell>
          <cell r="G718" t="str">
            <v>Market Average Existing Exterior Above-Grade Wall Insulation</v>
          </cell>
          <cell r="H718" t="str">
            <v>Residential</v>
          </cell>
          <cell r="I718" t="str">
            <v>Existing</v>
          </cell>
          <cell r="J718" t="str">
            <v>Multi-Family</v>
          </cell>
          <cell r="K718" t="str">
            <v>FL Zone 2</v>
          </cell>
          <cell r="L718" t="str">
            <v>Space Heating</v>
          </cell>
          <cell r="N718" t="str">
            <v/>
          </cell>
          <cell r="O718" t="str">
            <v>Per Home</v>
          </cell>
          <cell r="P718">
            <v>0.14999999999999997</v>
          </cell>
          <cell r="Q718">
            <v>1199</v>
          </cell>
          <cell r="R718">
            <v>864</v>
          </cell>
          <cell r="S718">
            <v>335</v>
          </cell>
          <cell r="T718">
            <v>0.27939949958298582</v>
          </cell>
          <cell r="U718">
            <v>20</v>
          </cell>
          <cell r="V718">
            <v>391</v>
          </cell>
          <cell r="W718">
            <v>0</v>
          </cell>
          <cell r="X718">
            <v>0.25335832199465569</v>
          </cell>
          <cell r="Y718">
            <v>0</v>
          </cell>
          <cell r="Z718">
            <v>7.5629349849150947E-4</v>
          </cell>
        </row>
        <row r="719">
          <cell r="A719" t="str">
            <v>NE895</v>
          </cell>
          <cell r="B719" t="str">
            <v>XXXXXXXX</v>
          </cell>
          <cell r="C719" t="str">
            <v>Yes</v>
          </cell>
          <cell r="D719" t="str">
            <v>Nonequipment</v>
          </cell>
          <cell r="E719" t="str">
            <v>Wall Insulation</v>
          </cell>
          <cell r="F719" t="str">
            <v>Increased Exterior Above-Grade Wall Insulation (R-13)</v>
          </cell>
          <cell r="G719" t="str">
            <v>Market Average Existing Exterior Above-Grade Wall Insulation</v>
          </cell>
          <cell r="H719" t="str">
            <v>Residential</v>
          </cell>
          <cell r="I719" t="str">
            <v>Existing</v>
          </cell>
          <cell r="J719" t="str">
            <v>Manufactured Home</v>
          </cell>
          <cell r="K719" t="str">
            <v>FL Zone 2</v>
          </cell>
          <cell r="L719" t="str">
            <v>Space Heating</v>
          </cell>
          <cell r="N719" t="str">
            <v/>
          </cell>
          <cell r="O719" t="str">
            <v>Per Home</v>
          </cell>
          <cell r="P719">
            <v>6.7499999999999977E-2</v>
          </cell>
          <cell r="Q719">
            <v>2027</v>
          </cell>
          <cell r="R719">
            <v>1331</v>
          </cell>
          <cell r="S719">
            <v>696</v>
          </cell>
          <cell r="T719">
            <v>0.34336457819437594</v>
          </cell>
          <cell r="U719">
            <v>20</v>
          </cell>
          <cell r="V719">
            <v>859</v>
          </cell>
          <cell r="W719">
            <v>0</v>
          </cell>
          <cell r="X719">
            <v>0.55661073809056061</v>
          </cell>
          <cell r="Y719">
            <v>0</v>
          </cell>
          <cell r="Z719">
            <v>7.9972807196919632E-4</v>
          </cell>
        </row>
        <row r="720">
          <cell r="A720" t="str">
            <v>NN896</v>
          </cell>
          <cell r="B720" t="str">
            <v>XXXXXXXX</v>
          </cell>
          <cell r="C720" t="str">
            <v>Yes</v>
          </cell>
          <cell r="D720" t="str">
            <v>Nonequipment</v>
          </cell>
          <cell r="E720" t="str">
            <v>Wall Insulation</v>
          </cell>
          <cell r="F720" t="str">
            <v>Increased Exterior Above-Grade Wall Insulation (R-13)</v>
          </cell>
          <cell r="G720" t="str">
            <v>Code-Compliant Exterior Above-Grade Wall Insulation</v>
          </cell>
          <cell r="H720" t="str">
            <v>Residential</v>
          </cell>
          <cell r="I720" t="str">
            <v>New</v>
          </cell>
          <cell r="J720" t="str">
            <v>Single Family</v>
          </cell>
          <cell r="K720" t="str">
            <v>FL Zone 2</v>
          </cell>
          <cell r="L720" t="str">
            <v>Space Heating</v>
          </cell>
          <cell r="N720" t="str">
            <v/>
          </cell>
          <cell r="O720" t="str">
            <v>Per Home</v>
          </cell>
          <cell r="P720">
            <v>6.7499999999999977E-2</v>
          </cell>
          <cell r="Q720">
            <v>3212</v>
          </cell>
          <cell r="R720">
            <v>3212</v>
          </cell>
          <cell r="S720">
            <v>0</v>
          </cell>
          <cell r="T720">
            <v>0</v>
          </cell>
          <cell r="U720">
            <v>20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</row>
        <row r="721">
          <cell r="A721" t="str">
            <v>NN897</v>
          </cell>
          <cell r="B721" t="str">
            <v>XXXXXXXX</v>
          </cell>
          <cell r="C721" t="str">
            <v>Yes</v>
          </cell>
          <cell r="D721" t="str">
            <v>Nonequipment</v>
          </cell>
          <cell r="E721" t="str">
            <v>Wall Insulation</v>
          </cell>
          <cell r="F721" t="str">
            <v>Increased Exterior Above-Grade Wall Insulation (R-13)</v>
          </cell>
          <cell r="G721" t="str">
            <v>Code-Compliant Exterior Above-Grade Wall Insulation</v>
          </cell>
          <cell r="H721" t="str">
            <v>Residential</v>
          </cell>
          <cell r="I721" t="str">
            <v>New</v>
          </cell>
          <cell r="J721" t="str">
            <v>Multi-Family</v>
          </cell>
          <cell r="K721" t="str">
            <v>FL Zone 2</v>
          </cell>
          <cell r="L721" t="str">
            <v>Space Heating</v>
          </cell>
          <cell r="N721" t="str">
            <v/>
          </cell>
          <cell r="O721" t="str">
            <v>Per Home</v>
          </cell>
          <cell r="P721">
            <v>6.7499999999999977E-2</v>
          </cell>
          <cell r="Q721">
            <v>1199</v>
          </cell>
          <cell r="R721">
            <v>1199</v>
          </cell>
          <cell r="S721">
            <v>0</v>
          </cell>
          <cell r="T721">
            <v>0</v>
          </cell>
          <cell r="U721">
            <v>20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</row>
        <row r="722">
          <cell r="A722" t="str">
            <v>NN898</v>
          </cell>
          <cell r="B722" t="str">
            <v>XXXXXXXX</v>
          </cell>
          <cell r="C722" t="str">
            <v>Yes</v>
          </cell>
          <cell r="D722" t="str">
            <v>Nonequipment</v>
          </cell>
          <cell r="E722" t="str">
            <v>Wall Insulation</v>
          </cell>
          <cell r="F722" t="str">
            <v>Increased Exterior Above-Grade Wall Insulation (R-13)</v>
          </cell>
          <cell r="G722" t="str">
            <v>Code-Compliant Exterior Above-Grade Wall Insulation</v>
          </cell>
          <cell r="H722" t="str">
            <v>Residential</v>
          </cell>
          <cell r="I722" t="str">
            <v>New</v>
          </cell>
          <cell r="J722" t="str">
            <v>Manufactured Home</v>
          </cell>
          <cell r="K722" t="str">
            <v>FL Zone 2</v>
          </cell>
          <cell r="L722" t="str">
            <v>Space Heating</v>
          </cell>
          <cell r="N722" t="str">
            <v/>
          </cell>
          <cell r="O722" t="str">
            <v>Per Home</v>
          </cell>
          <cell r="P722">
            <v>6.7499999999999977E-2</v>
          </cell>
          <cell r="Q722">
            <v>2027</v>
          </cell>
          <cell r="R722">
            <v>2027</v>
          </cell>
          <cell r="S722">
            <v>0</v>
          </cell>
          <cell r="T722">
            <v>0</v>
          </cell>
          <cell r="U722">
            <v>20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</row>
        <row r="723">
          <cell r="A723" t="str">
            <v>NE899</v>
          </cell>
          <cell r="B723" t="str">
            <v>XXXXXXXX</v>
          </cell>
          <cell r="C723" t="str">
            <v>Yes</v>
          </cell>
          <cell r="D723" t="str">
            <v>Nonequipment</v>
          </cell>
          <cell r="E723" t="str">
            <v>Window Sun Protection</v>
          </cell>
          <cell r="F723" t="str">
            <v>Window Film with SHGC of 0.35 Applied to Standard Window</v>
          </cell>
          <cell r="G723" t="str">
            <v>Standard Window with below Code Required Minimum SHGC</v>
          </cell>
          <cell r="H723" t="str">
            <v>Residential</v>
          </cell>
          <cell r="I723" t="str">
            <v>Existing</v>
          </cell>
          <cell r="J723" t="str">
            <v>Single Family</v>
          </cell>
          <cell r="K723" t="str">
            <v>FL Zone 2</v>
          </cell>
          <cell r="L723" t="str">
            <v>Space Cooling</v>
          </cell>
          <cell r="N723" t="str">
            <v/>
          </cell>
          <cell r="O723" t="str">
            <v>Per Home</v>
          </cell>
          <cell r="P723">
            <v>0.19499999999999995</v>
          </cell>
          <cell r="Q723">
            <v>3747.04</v>
          </cell>
          <cell r="R723">
            <v>3442.79254646154</v>
          </cell>
          <cell r="S723">
            <v>304.24745353846004</v>
          </cell>
          <cell r="T723">
            <v>8.119674557476303E-2</v>
          </cell>
          <cell r="U723">
            <v>10</v>
          </cell>
          <cell r="V723">
            <v>304.24745353846004</v>
          </cell>
          <cell r="W723">
            <v>0.13350232705347581</v>
          </cell>
          <cell r="X723">
            <v>-0.20944504595850877</v>
          </cell>
          <cell r="Y723">
            <v>4.3879521587055691E-4</v>
          </cell>
          <cell r="Z723">
            <v>-6.8840361200273037E-4</v>
          </cell>
        </row>
        <row r="724">
          <cell r="A724" t="str">
            <v>NE900</v>
          </cell>
          <cell r="B724" t="str">
            <v>XXXXXXXX</v>
          </cell>
          <cell r="C724" t="str">
            <v>Yes</v>
          </cell>
          <cell r="D724" t="str">
            <v>Nonequipment</v>
          </cell>
          <cell r="E724" t="str">
            <v>Window Sun Protection</v>
          </cell>
          <cell r="F724" t="str">
            <v>Window Film with SHGC of 0.35 Applied to Standard Window</v>
          </cell>
          <cell r="G724" t="str">
            <v>Standard Window with below Code Required Minimum SHGC</v>
          </cell>
          <cell r="H724" t="str">
            <v>Residential</v>
          </cell>
          <cell r="I724" t="str">
            <v>Existing</v>
          </cell>
          <cell r="J724" t="str">
            <v>Multi-Family</v>
          </cell>
          <cell r="K724" t="str">
            <v>FL Zone 2</v>
          </cell>
          <cell r="L724" t="str">
            <v>Space Cooling</v>
          </cell>
          <cell r="N724" t="str">
            <v/>
          </cell>
          <cell r="O724" t="str">
            <v>Per Home</v>
          </cell>
          <cell r="P724">
            <v>0.30000000000000004</v>
          </cell>
          <cell r="Q724">
            <v>1815</v>
          </cell>
          <cell r="R724">
            <v>1664.5757230769239</v>
          </cell>
          <cell r="S724">
            <v>150.42427692307623</v>
          </cell>
          <cell r="T724">
            <v>8.2878389489298196E-2</v>
          </cell>
          <cell r="U724">
            <v>10</v>
          </cell>
          <cell r="V724">
            <v>150.42427692307623</v>
          </cell>
          <cell r="W724">
            <v>6.6005453064633679E-2</v>
          </cell>
          <cell r="X724">
            <v>-0.10355261556674464</v>
          </cell>
          <cell r="Y724">
            <v>4.3879521587055696E-4</v>
          </cell>
          <cell r="Z724">
            <v>-6.8840361200273037E-4</v>
          </cell>
        </row>
        <row r="725">
          <cell r="A725" t="str">
            <v>NE901</v>
          </cell>
          <cell r="B725" t="str">
            <v>XXXXXXXX</v>
          </cell>
          <cell r="C725" t="str">
            <v>Yes</v>
          </cell>
          <cell r="D725" t="str">
            <v>Nonequipment</v>
          </cell>
          <cell r="E725" t="str">
            <v>Window Sun Protection</v>
          </cell>
          <cell r="F725" t="str">
            <v>Window Film with SHGC of 0.35 Applied to Standard Window</v>
          </cell>
          <cell r="G725" t="str">
            <v>Standard Window with below Code Required Minimum SHGC</v>
          </cell>
          <cell r="H725" t="str">
            <v>Residential</v>
          </cell>
          <cell r="I725" t="str">
            <v>Existing</v>
          </cell>
          <cell r="J725" t="str">
            <v>Manufactured Home</v>
          </cell>
          <cell r="K725" t="str">
            <v>FL Zone 2</v>
          </cell>
          <cell r="L725" t="str">
            <v>Space Cooling</v>
          </cell>
          <cell r="N725" t="str">
            <v/>
          </cell>
          <cell r="O725" t="str">
            <v>Per Home</v>
          </cell>
          <cell r="P725">
            <v>0.30000000000000004</v>
          </cell>
          <cell r="Q725">
            <v>2493</v>
          </cell>
          <cell r="R725">
            <v>2366.0465033846158</v>
          </cell>
          <cell r="S725">
            <v>126.953496615384</v>
          </cell>
          <cell r="T725">
            <v>5.0923985806411554E-2</v>
          </cell>
          <cell r="U725">
            <v>10</v>
          </cell>
          <cell r="V725">
            <v>126.953496615384</v>
          </cell>
          <cell r="W725">
            <v>5.5706586952869445E-2</v>
          </cell>
          <cell r="X725">
            <v>-8.7395245626406742E-2</v>
          </cell>
          <cell r="Y725">
            <v>4.3879521587055696E-4</v>
          </cell>
          <cell r="Z725">
            <v>-6.8840361200273037E-4</v>
          </cell>
        </row>
        <row r="726">
          <cell r="A726" t="str">
            <v>NN902</v>
          </cell>
          <cell r="B726" t="str">
            <v>XXXXXXXX</v>
          </cell>
          <cell r="C726" t="str">
            <v>Yes</v>
          </cell>
          <cell r="D726" t="str">
            <v>Nonequipment</v>
          </cell>
          <cell r="E726" t="str">
            <v>Window Sun Protection</v>
          </cell>
          <cell r="F726" t="str">
            <v>Window Film with SHGC of 0.35 Applied to Standard Window</v>
          </cell>
          <cell r="G726" t="str">
            <v>Standard Window with below Code Required Minimum SHGC</v>
          </cell>
          <cell r="H726" t="str">
            <v>Residential</v>
          </cell>
          <cell r="I726" t="str">
            <v>New</v>
          </cell>
          <cell r="J726" t="str">
            <v>Single Family</v>
          </cell>
          <cell r="K726" t="str">
            <v>FL Zone 2</v>
          </cell>
          <cell r="L726" t="str">
            <v>Space Cooling</v>
          </cell>
          <cell r="N726" t="str">
            <v/>
          </cell>
          <cell r="O726" t="str">
            <v>Per Home</v>
          </cell>
          <cell r="P726">
            <v>0.19499999999999995</v>
          </cell>
          <cell r="Q726">
            <v>3747.04</v>
          </cell>
          <cell r="R726">
            <v>3442.79254646154</v>
          </cell>
          <cell r="S726">
            <v>304.24745353846004</v>
          </cell>
          <cell r="T726">
            <v>8.119674557476303E-2</v>
          </cell>
          <cell r="U726">
            <v>10</v>
          </cell>
          <cell r="V726">
            <v>304.24745353846004</v>
          </cell>
          <cell r="W726">
            <v>0.13350232705347581</v>
          </cell>
          <cell r="X726">
            <v>-0.20944504595850877</v>
          </cell>
          <cell r="Y726">
            <v>4.3879521587055691E-4</v>
          </cell>
          <cell r="Z726">
            <v>-6.8840361200273037E-4</v>
          </cell>
        </row>
        <row r="727">
          <cell r="A727" t="str">
            <v>NN903</v>
          </cell>
          <cell r="B727" t="str">
            <v>XXXXXXXX</v>
          </cell>
          <cell r="C727" t="str">
            <v>Yes</v>
          </cell>
          <cell r="D727" t="str">
            <v>Nonequipment</v>
          </cell>
          <cell r="E727" t="str">
            <v>Window Sun Protection</v>
          </cell>
          <cell r="F727" t="str">
            <v>Window Film with SHGC of 0.35 Applied to Standard Window</v>
          </cell>
          <cell r="G727" t="str">
            <v>Standard Window with below Code Required Minimum SHGC</v>
          </cell>
          <cell r="H727" t="str">
            <v>Residential</v>
          </cell>
          <cell r="I727" t="str">
            <v>New</v>
          </cell>
          <cell r="J727" t="str">
            <v>Multi-Family</v>
          </cell>
          <cell r="K727" t="str">
            <v>FL Zone 2</v>
          </cell>
          <cell r="L727" t="str">
            <v>Space Cooling</v>
          </cell>
          <cell r="N727" t="str">
            <v/>
          </cell>
          <cell r="O727" t="str">
            <v>Per Home</v>
          </cell>
          <cell r="P727">
            <v>0.30000000000000004</v>
          </cell>
          <cell r="Q727">
            <v>1815</v>
          </cell>
          <cell r="R727">
            <v>1664.5757230769239</v>
          </cell>
          <cell r="S727">
            <v>150.42427692307623</v>
          </cell>
          <cell r="T727">
            <v>8.2878389489298196E-2</v>
          </cell>
          <cell r="U727">
            <v>10</v>
          </cell>
          <cell r="V727">
            <v>150.42427692307623</v>
          </cell>
          <cell r="W727">
            <v>6.6005453064633679E-2</v>
          </cell>
          <cell r="X727">
            <v>-0.10355261556674464</v>
          </cell>
          <cell r="Y727">
            <v>4.3879521587055696E-4</v>
          </cell>
          <cell r="Z727">
            <v>-6.8840361200273037E-4</v>
          </cell>
        </row>
        <row r="728">
          <cell r="A728" t="str">
            <v>NN904</v>
          </cell>
          <cell r="B728" t="str">
            <v>XXXXXXXX</v>
          </cell>
          <cell r="C728" t="str">
            <v>Yes</v>
          </cell>
          <cell r="D728" t="str">
            <v>Nonequipment</v>
          </cell>
          <cell r="E728" t="str">
            <v>Window Sun Protection</v>
          </cell>
          <cell r="F728" t="str">
            <v>Window Film with SHGC of 0.35 Applied to Standard Window</v>
          </cell>
          <cell r="G728" t="str">
            <v>Standard Window with below Code Required Minimum SHGC</v>
          </cell>
          <cell r="H728" t="str">
            <v>Residential</v>
          </cell>
          <cell r="I728" t="str">
            <v>New</v>
          </cell>
          <cell r="J728" t="str">
            <v>Manufactured Home</v>
          </cell>
          <cell r="K728" t="str">
            <v>FL Zone 2</v>
          </cell>
          <cell r="L728" t="str">
            <v>Space Cooling</v>
          </cell>
          <cell r="N728" t="str">
            <v/>
          </cell>
          <cell r="O728" t="str">
            <v>Per Home</v>
          </cell>
          <cell r="P728">
            <v>0.30000000000000004</v>
          </cell>
          <cell r="Q728">
            <v>2493</v>
          </cell>
          <cell r="R728">
            <v>2366.0465033846158</v>
          </cell>
          <cell r="S728">
            <v>126.953496615384</v>
          </cell>
          <cell r="T728">
            <v>5.0923985806411554E-2</v>
          </cell>
          <cell r="U728">
            <v>10</v>
          </cell>
          <cell r="V728">
            <v>126.953496615384</v>
          </cell>
          <cell r="W728">
            <v>5.5706586952869445E-2</v>
          </cell>
          <cell r="X728">
            <v>-8.7395245626406742E-2</v>
          </cell>
          <cell r="Y728">
            <v>4.3879521587055696E-4</v>
          </cell>
          <cell r="Z728">
            <v>-6.8840361200273037E-4</v>
          </cell>
        </row>
        <row r="729">
          <cell r="A729" t="str">
            <v>NE905</v>
          </cell>
          <cell r="B729" t="str">
            <v>XXXXXXXX</v>
          </cell>
          <cell r="C729" t="str">
            <v>Yes</v>
          </cell>
          <cell r="D729" t="str">
            <v>Nonequipment</v>
          </cell>
          <cell r="E729" t="str">
            <v>Exterior Lighting Controls</v>
          </cell>
          <cell r="F729" t="str">
            <v>Timer on Outdoor Lighting, Controlling 120 Watts</v>
          </cell>
          <cell r="G729" t="str">
            <v>120 Watts of Lighting, Manually Controlled</v>
          </cell>
          <cell r="H729" t="str">
            <v>Residential</v>
          </cell>
          <cell r="I729" t="str">
            <v>Existing</v>
          </cell>
          <cell r="J729" t="str">
            <v>Single Family</v>
          </cell>
          <cell r="K729" t="str">
            <v>FL Zone 2</v>
          </cell>
          <cell r="L729" t="str">
            <v>Lighting</v>
          </cell>
          <cell r="N729" t="str">
            <v>Exterior screw-in</v>
          </cell>
          <cell r="O729" t="str">
            <v>Per End Use Consumption</v>
          </cell>
          <cell r="P729">
            <v>1.89E-2</v>
          </cell>
          <cell r="Q729">
            <v>113.88</v>
          </cell>
          <cell r="R729">
            <v>56.94</v>
          </cell>
          <cell r="S729">
            <v>56.94</v>
          </cell>
          <cell r="T729">
            <v>0.5</v>
          </cell>
          <cell r="U729">
            <v>10</v>
          </cell>
          <cell r="V729">
            <v>56.94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</row>
        <row r="730">
          <cell r="A730" t="str">
            <v>NE906</v>
          </cell>
          <cell r="B730" t="str">
            <v>XXXXXXXX</v>
          </cell>
          <cell r="C730" t="str">
            <v>Yes</v>
          </cell>
          <cell r="D730" t="str">
            <v>Nonequipment</v>
          </cell>
          <cell r="E730" t="str">
            <v>Exterior Lighting Controls</v>
          </cell>
          <cell r="F730" t="str">
            <v>Timer on Outdoor Lighting, Controlling 120 Watts</v>
          </cell>
          <cell r="G730" t="str">
            <v>120 Watts of Lighting, Manually Controlled</v>
          </cell>
          <cell r="H730" t="str">
            <v>Residential</v>
          </cell>
          <cell r="I730" t="str">
            <v>Existing</v>
          </cell>
          <cell r="J730" t="str">
            <v>Multi-Family</v>
          </cell>
          <cell r="K730" t="str">
            <v>FL Zone 2</v>
          </cell>
          <cell r="L730" t="str">
            <v>Lighting</v>
          </cell>
          <cell r="N730" t="str">
            <v>Exterior screw-in</v>
          </cell>
          <cell r="O730" t="str">
            <v>Per End Use Consumption</v>
          </cell>
          <cell r="P730">
            <v>0</v>
          </cell>
          <cell r="Q730">
            <v>113.88</v>
          </cell>
          <cell r="R730">
            <v>56.94</v>
          </cell>
          <cell r="S730">
            <v>56.94</v>
          </cell>
          <cell r="T730">
            <v>0.5</v>
          </cell>
          <cell r="U730">
            <v>10</v>
          </cell>
          <cell r="V730">
            <v>56.94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</row>
        <row r="731">
          <cell r="A731" t="str">
            <v>NE907</v>
          </cell>
          <cell r="B731" t="str">
            <v>XXXXXXXX</v>
          </cell>
          <cell r="C731" t="str">
            <v>Yes</v>
          </cell>
          <cell r="D731" t="str">
            <v>Nonequipment</v>
          </cell>
          <cell r="E731" t="str">
            <v>Exterior Lighting Controls</v>
          </cell>
          <cell r="F731" t="str">
            <v>Timer on Outdoor Lighting, Controlling 120 Watts</v>
          </cell>
          <cell r="G731" t="str">
            <v>120 Watts of Lighting, Manually Controlled</v>
          </cell>
          <cell r="H731" t="str">
            <v>Residential</v>
          </cell>
          <cell r="I731" t="str">
            <v>Existing</v>
          </cell>
          <cell r="J731" t="str">
            <v>Manufactured Home</v>
          </cell>
          <cell r="K731" t="str">
            <v>FL Zone 2</v>
          </cell>
          <cell r="L731" t="str">
            <v>Lighting</v>
          </cell>
          <cell r="N731" t="str">
            <v>Exterior screw-in</v>
          </cell>
          <cell r="O731" t="str">
            <v>Per End Use Consumption</v>
          </cell>
          <cell r="P731">
            <v>0</v>
          </cell>
          <cell r="Q731">
            <v>113.88</v>
          </cell>
          <cell r="R731">
            <v>56.94</v>
          </cell>
          <cell r="S731">
            <v>56.94</v>
          </cell>
          <cell r="T731">
            <v>0.5</v>
          </cell>
          <cell r="U731">
            <v>10</v>
          </cell>
          <cell r="V731">
            <v>56.94</v>
          </cell>
          <cell r="W731">
            <v>0</v>
          </cell>
          <cell r="X731">
            <v>0</v>
          </cell>
          <cell r="Y731">
            <v>0</v>
          </cell>
          <cell r="Z731">
            <v>0</v>
          </cell>
        </row>
        <row r="732">
          <cell r="A732" t="str">
            <v>NN908</v>
          </cell>
          <cell r="B732" t="str">
            <v>XXXXXXXX</v>
          </cell>
          <cell r="C732" t="str">
            <v>Yes</v>
          </cell>
          <cell r="D732" t="str">
            <v>Nonequipment</v>
          </cell>
          <cell r="E732" t="str">
            <v>Exterior Lighting Controls</v>
          </cell>
          <cell r="F732" t="str">
            <v>Timer on Outdoor Lighting, Controlling 120 Watts</v>
          </cell>
          <cell r="G732" t="str">
            <v>120 Watts of Lighting, Manually Controlled</v>
          </cell>
          <cell r="H732" t="str">
            <v>Residential</v>
          </cell>
          <cell r="I732" t="str">
            <v>New</v>
          </cell>
          <cell r="J732" t="str">
            <v>Single Family</v>
          </cell>
          <cell r="K732" t="str">
            <v>FL Zone 2</v>
          </cell>
          <cell r="L732" t="str">
            <v>Lighting</v>
          </cell>
          <cell r="N732" t="str">
            <v>Exterior screw-in</v>
          </cell>
          <cell r="O732" t="str">
            <v>Per End Use Consumption</v>
          </cell>
          <cell r="P732">
            <v>9.4500000000000001E-2</v>
          </cell>
          <cell r="Q732">
            <v>113.88</v>
          </cell>
          <cell r="R732">
            <v>56.94</v>
          </cell>
          <cell r="S732">
            <v>56.94</v>
          </cell>
          <cell r="T732">
            <v>0.5</v>
          </cell>
          <cell r="U732">
            <v>10</v>
          </cell>
          <cell r="V732">
            <v>56.94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</row>
        <row r="733">
          <cell r="A733" t="str">
            <v>NN909</v>
          </cell>
          <cell r="B733" t="str">
            <v>XXXXXXXX</v>
          </cell>
          <cell r="C733" t="str">
            <v>Yes</v>
          </cell>
          <cell r="D733" t="str">
            <v>Nonequipment</v>
          </cell>
          <cell r="E733" t="str">
            <v>Exterior Lighting Controls</v>
          </cell>
          <cell r="F733" t="str">
            <v>Timer on Outdoor Lighting, Controlling 120 Watts</v>
          </cell>
          <cell r="G733" t="str">
            <v>120 Watts of Lighting, Manually Controlled</v>
          </cell>
          <cell r="H733" t="str">
            <v>Residential</v>
          </cell>
          <cell r="I733" t="str">
            <v>New</v>
          </cell>
          <cell r="J733" t="str">
            <v>Multi-Family</v>
          </cell>
          <cell r="K733" t="str">
            <v>FL Zone 2</v>
          </cell>
          <cell r="L733" t="str">
            <v>Lighting</v>
          </cell>
          <cell r="N733" t="str">
            <v>Exterior screw-in</v>
          </cell>
          <cell r="O733" t="str">
            <v>Per End Use Consumption</v>
          </cell>
          <cell r="P733">
            <v>0</v>
          </cell>
          <cell r="Q733">
            <v>113.88</v>
          </cell>
          <cell r="R733">
            <v>56.94</v>
          </cell>
          <cell r="S733">
            <v>56.94</v>
          </cell>
          <cell r="T733">
            <v>0.5</v>
          </cell>
          <cell r="U733">
            <v>10</v>
          </cell>
          <cell r="V733">
            <v>56.94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</row>
        <row r="734">
          <cell r="A734" t="str">
            <v>NN910</v>
          </cell>
          <cell r="B734" t="str">
            <v>XXXXXXXX</v>
          </cell>
          <cell r="C734" t="str">
            <v>Yes</v>
          </cell>
          <cell r="D734" t="str">
            <v>Nonequipment</v>
          </cell>
          <cell r="E734" t="str">
            <v>Exterior Lighting Controls</v>
          </cell>
          <cell r="F734" t="str">
            <v>Timer on Outdoor Lighting, Controlling 120 Watts</v>
          </cell>
          <cell r="G734" t="str">
            <v>120 Watts of Lighting, Manually Controlled</v>
          </cell>
          <cell r="H734" t="str">
            <v>Residential</v>
          </cell>
          <cell r="I734" t="str">
            <v>New</v>
          </cell>
          <cell r="J734" t="str">
            <v>Manufactured Home</v>
          </cell>
          <cell r="K734" t="str">
            <v>FL Zone 2</v>
          </cell>
          <cell r="L734" t="str">
            <v>Lighting</v>
          </cell>
          <cell r="N734" t="str">
            <v>Exterior screw-in</v>
          </cell>
          <cell r="O734" t="str">
            <v>Per End Use Consumption</v>
          </cell>
          <cell r="P734">
            <v>0</v>
          </cell>
          <cell r="Q734">
            <v>113.88</v>
          </cell>
          <cell r="R734">
            <v>56.94</v>
          </cell>
          <cell r="S734">
            <v>56.94</v>
          </cell>
          <cell r="T734">
            <v>0.5</v>
          </cell>
          <cell r="U734">
            <v>10</v>
          </cell>
          <cell r="V734">
            <v>56.94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</row>
        <row r="735">
          <cell r="A735" t="str">
            <v>NE911</v>
          </cell>
          <cell r="B735" t="str">
            <v>XXXXXXXX</v>
          </cell>
          <cell r="C735" t="str">
            <v>Yes</v>
          </cell>
          <cell r="D735" t="str">
            <v>Nonequipment</v>
          </cell>
          <cell r="E735" t="str">
            <v>Interior Lighting Controls</v>
          </cell>
          <cell r="F735" t="str">
            <v>Switch Mounted Occupancy Sensor, 120 Watts Controlled</v>
          </cell>
          <cell r="G735" t="str">
            <v>120 Watts of Lighting, Manually Controlled</v>
          </cell>
          <cell r="H735" t="str">
            <v>Residential</v>
          </cell>
          <cell r="I735" t="str">
            <v>Existing</v>
          </cell>
          <cell r="J735" t="str">
            <v>Single Family</v>
          </cell>
          <cell r="K735" t="str">
            <v>FL Zone 2</v>
          </cell>
          <cell r="L735" t="str">
            <v>Lighting</v>
          </cell>
          <cell r="N735" t="str">
            <v>Interior screw-in</v>
          </cell>
          <cell r="O735" t="str">
            <v>Per End Use Consumption</v>
          </cell>
          <cell r="P735">
            <v>3.0599999999999961E-2</v>
          </cell>
          <cell r="Q735">
            <v>126.95005714285713</v>
          </cell>
          <cell r="R735">
            <v>90.678612244897963</v>
          </cell>
          <cell r="S735">
            <v>36.271444897959171</v>
          </cell>
          <cell r="T735">
            <v>0.28571428571428564</v>
          </cell>
          <cell r="U735">
            <v>8</v>
          </cell>
          <cell r="V735">
            <v>36.271444897959171</v>
          </cell>
          <cell r="W735">
            <v>4.9192656100604058E-3</v>
          </cell>
          <cell r="X735">
            <v>3.7144475067048604E-3</v>
          </cell>
          <cell r="Y735">
            <v>1.3562364620156586E-4</v>
          </cell>
          <cell r="Z735">
            <v>1.0240693518426269E-4</v>
          </cell>
        </row>
        <row r="736">
          <cell r="A736" t="str">
            <v>NE912</v>
          </cell>
          <cell r="B736" t="str">
            <v>XXXXXXXX</v>
          </cell>
          <cell r="C736" t="str">
            <v>Yes</v>
          </cell>
          <cell r="D736" t="str">
            <v>Nonequipment</v>
          </cell>
          <cell r="E736" t="str">
            <v>Interior Lighting Controls</v>
          </cell>
          <cell r="F736" t="str">
            <v>Switch Mounted Occupancy Sensor, 120 Watts Controlled</v>
          </cell>
          <cell r="G736" t="str">
            <v>120 Watts of Lighting, Manually Controlled</v>
          </cell>
          <cell r="H736" t="str">
            <v>Residential</v>
          </cell>
          <cell r="I736" t="str">
            <v>Existing</v>
          </cell>
          <cell r="J736" t="str">
            <v>Multi-Family</v>
          </cell>
          <cell r="K736" t="str">
            <v>FL Zone 2</v>
          </cell>
          <cell r="L736" t="str">
            <v>Lighting</v>
          </cell>
          <cell r="N736" t="str">
            <v>Interior screw-in</v>
          </cell>
          <cell r="O736" t="str">
            <v>Per End Use Consumption</v>
          </cell>
          <cell r="P736">
            <v>3.0599999999999961E-2</v>
          </cell>
          <cell r="Q736">
            <v>126.95005714285713</v>
          </cell>
          <cell r="R736">
            <v>90.678612244897963</v>
          </cell>
          <cell r="S736">
            <v>36.271444897959171</v>
          </cell>
          <cell r="T736">
            <v>0.28571428571428564</v>
          </cell>
          <cell r="U736">
            <v>8</v>
          </cell>
          <cell r="V736">
            <v>36.271444897959171</v>
          </cell>
          <cell r="W736">
            <v>4.9192656100604058E-3</v>
          </cell>
          <cell r="X736">
            <v>3.7144475067048604E-3</v>
          </cell>
          <cell r="Y736">
            <v>1.3562364620156586E-4</v>
          </cell>
          <cell r="Z736">
            <v>1.0240693518426269E-4</v>
          </cell>
        </row>
        <row r="737">
          <cell r="A737" t="str">
            <v>NE913</v>
          </cell>
          <cell r="B737" t="str">
            <v>XXXXXXXX</v>
          </cell>
          <cell r="C737" t="str">
            <v>Yes</v>
          </cell>
          <cell r="D737" t="str">
            <v>Nonequipment</v>
          </cell>
          <cell r="E737" t="str">
            <v>Interior Lighting Controls</v>
          </cell>
          <cell r="F737" t="str">
            <v>Switch Mounted Occupancy Sensor, 120 Watts Controlled</v>
          </cell>
          <cell r="G737" t="str">
            <v>120 Watts of Lighting, Manually Controlled</v>
          </cell>
          <cell r="H737" t="str">
            <v>Residential</v>
          </cell>
          <cell r="I737" t="str">
            <v>Existing</v>
          </cell>
          <cell r="J737" t="str">
            <v>Manufactured Home</v>
          </cell>
          <cell r="K737" t="str">
            <v>FL Zone 2</v>
          </cell>
          <cell r="L737" t="str">
            <v>Lighting</v>
          </cell>
          <cell r="N737" t="str">
            <v>Interior screw-in</v>
          </cell>
          <cell r="O737" t="str">
            <v>Per End Use Consumption</v>
          </cell>
          <cell r="P737">
            <v>3.0599999999999961E-2</v>
          </cell>
          <cell r="Q737">
            <v>126.95005714285713</v>
          </cell>
          <cell r="R737">
            <v>90.678612244897963</v>
          </cell>
          <cell r="S737">
            <v>36.271444897959171</v>
          </cell>
          <cell r="T737">
            <v>0.28571428571428564</v>
          </cell>
          <cell r="U737">
            <v>8</v>
          </cell>
          <cell r="V737">
            <v>36.271444897959171</v>
          </cell>
          <cell r="W737">
            <v>4.9192656100604058E-3</v>
          </cell>
          <cell r="X737">
            <v>3.7144475067048604E-3</v>
          </cell>
          <cell r="Y737">
            <v>1.3562364620156586E-4</v>
          </cell>
          <cell r="Z737">
            <v>1.0240693518426269E-4</v>
          </cell>
        </row>
        <row r="738">
          <cell r="A738" t="str">
            <v>NN914</v>
          </cell>
          <cell r="B738" t="str">
            <v>XXXXXXXX</v>
          </cell>
          <cell r="C738" t="str">
            <v>Yes</v>
          </cell>
          <cell r="D738" t="str">
            <v>Nonequipment</v>
          </cell>
          <cell r="E738" t="str">
            <v>Interior Lighting Controls</v>
          </cell>
          <cell r="F738" t="str">
            <v>Switch Mounted Occupancy Sensor, 120 Watts Controlled</v>
          </cell>
          <cell r="G738" t="str">
            <v>120 Watts of Lighting, No control (manual switch only)</v>
          </cell>
          <cell r="H738" t="str">
            <v>Residential</v>
          </cell>
          <cell r="I738" t="str">
            <v>New</v>
          </cell>
          <cell r="J738" t="str">
            <v>Single Family</v>
          </cell>
          <cell r="K738" t="str">
            <v>FL Zone 2</v>
          </cell>
          <cell r="L738" t="str">
            <v>Lighting</v>
          </cell>
          <cell r="N738" t="str">
            <v>Interior screw-in</v>
          </cell>
          <cell r="O738" t="str">
            <v>Per End Use Consumption</v>
          </cell>
          <cell r="P738">
            <v>0.15300000000000002</v>
          </cell>
          <cell r="Q738">
            <v>126.95005714285713</v>
          </cell>
          <cell r="R738">
            <v>90.678612244897963</v>
          </cell>
          <cell r="S738">
            <v>36.271444897959171</v>
          </cell>
          <cell r="T738">
            <v>0.28571428571428564</v>
          </cell>
          <cell r="U738">
            <v>8</v>
          </cell>
          <cell r="V738">
            <v>36.271444897959171</v>
          </cell>
          <cell r="W738">
            <v>4.9192656100604058E-3</v>
          </cell>
          <cell r="X738">
            <v>3.7144475067048604E-3</v>
          </cell>
          <cell r="Y738">
            <v>1.3562364620156586E-4</v>
          </cell>
          <cell r="Z738">
            <v>1.0240693518426269E-4</v>
          </cell>
        </row>
        <row r="739">
          <cell r="A739" t="str">
            <v>NN915</v>
          </cell>
          <cell r="B739" t="str">
            <v>XXXXXXXX</v>
          </cell>
          <cell r="C739" t="str">
            <v>Yes</v>
          </cell>
          <cell r="D739" t="str">
            <v>Nonequipment</v>
          </cell>
          <cell r="E739" t="str">
            <v>Interior Lighting Controls</v>
          </cell>
          <cell r="F739" t="str">
            <v>Switch Mounted Occupancy Sensor, 120 Watts Controlled</v>
          </cell>
          <cell r="G739" t="str">
            <v>120 Watts of Lighting, No control (manual switch only)</v>
          </cell>
          <cell r="H739" t="str">
            <v>Residential</v>
          </cell>
          <cell r="I739" t="str">
            <v>New</v>
          </cell>
          <cell r="J739" t="str">
            <v>Multi-Family</v>
          </cell>
          <cell r="K739" t="str">
            <v>FL Zone 2</v>
          </cell>
          <cell r="L739" t="str">
            <v>Lighting</v>
          </cell>
          <cell r="N739" t="str">
            <v>Interior screw-in</v>
          </cell>
          <cell r="O739" t="str">
            <v>Per End Use Consumption</v>
          </cell>
          <cell r="P739">
            <v>0.15300000000000002</v>
          </cell>
          <cell r="Q739">
            <v>126.95005714285713</v>
          </cell>
          <cell r="R739">
            <v>90.678612244897963</v>
          </cell>
          <cell r="S739">
            <v>36.271444897959171</v>
          </cell>
          <cell r="T739">
            <v>0.28571428571428564</v>
          </cell>
          <cell r="U739">
            <v>8</v>
          </cell>
          <cell r="V739">
            <v>36.271444897959171</v>
          </cell>
          <cell r="W739">
            <v>4.9192656100604058E-3</v>
          </cell>
          <cell r="X739">
            <v>3.7144475067048604E-3</v>
          </cell>
          <cell r="Y739">
            <v>1.3562364620156586E-4</v>
          </cell>
          <cell r="Z739">
            <v>1.0240693518426269E-4</v>
          </cell>
        </row>
        <row r="740">
          <cell r="A740" t="str">
            <v>NN916</v>
          </cell>
          <cell r="B740" t="str">
            <v>XXXXXXXX</v>
          </cell>
          <cell r="C740" t="str">
            <v>Yes</v>
          </cell>
          <cell r="D740" t="str">
            <v>Nonequipment</v>
          </cell>
          <cell r="E740" t="str">
            <v>Interior Lighting Controls</v>
          </cell>
          <cell r="F740" t="str">
            <v>Switch Mounted Occupancy Sensor, 120 Watts Controlled</v>
          </cell>
          <cell r="G740" t="str">
            <v>120 Watts of Lighting, No control (manual switch only)</v>
          </cell>
          <cell r="H740" t="str">
            <v>Residential</v>
          </cell>
          <cell r="I740" t="str">
            <v>New</v>
          </cell>
          <cell r="J740" t="str">
            <v>Manufactured Home</v>
          </cell>
          <cell r="K740" t="str">
            <v>FL Zone 2</v>
          </cell>
          <cell r="L740" t="str">
            <v>Lighting</v>
          </cell>
          <cell r="N740" t="str">
            <v>Interior screw-in</v>
          </cell>
          <cell r="O740" t="str">
            <v>Per End Use Consumption</v>
          </cell>
          <cell r="P740">
            <v>0.15300000000000002</v>
          </cell>
          <cell r="Q740">
            <v>126.95005714285713</v>
          </cell>
          <cell r="R740">
            <v>90.678612244897963</v>
          </cell>
          <cell r="S740">
            <v>36.271444897959171</v>
          </cell>
          <cell r="T740">
            <v>0.28571428571428564</v>
          </cell>
          <cell r="U740">
            <v>8</v>
          </cell>
          <cell r="V740">
            <v>36.271444897959171</v>
          </cell>
          <cell r="W740">
            <v>4.9192656100604058E-3</v>
          </cell>
          <cell r="X740">
            <v>3.7144475067048604E-3</v>
          </cell>
          <cell r="Y740">
            <v>1.3562364620156586E-4</v>
          </cell>
          <cell r="Z740">
            <v>1.0240693518426269E-4</v>
          </cell>
        </row>
        <row r="741">
          <cell r="A741" t="str">
            <v>NE917</v>
          </cell>
          <cell r="B741" t="str">
            <v>XXXXXXXX</v>
          </cell>
          <cell r="C741" t="str">
            <v>Yes</v>
          </cell>
          <cell r="D741" t="str">
            <v>Nonequipment</v>
          </cell>
          <cell r="E741" t="str">
            <v>Solar Attic Fan</v>
          </cell>
          <cell r="F741" t="str">
            <v>Standard Central Air Conditioning with Solar Attic Fan</v>
          </cell>
          <cell r="G741" t="str">
            <v>Standard Central Air Conditioning, No Solar Attic Fan</v>
          </cell>
          <cell r="H741" t="str">
            <v>Residential</v>
          </cell>
          <cell r="I741" t="str">
            <v>Existing</v>
          </cell>
          <cell r="J741" t="str">
            <v>Single Family</v>
          </cell>
          <cell r="K741" t="str">
            <v>FL Zone 2</v>
          </cell>
          <cell r="L741" t="str">
            <v>Space Cooling</v>
          </cell>
          <cell r="N741" t="str">
            <v/>
          </cell>
          <cell r="O741" t="str">
            <v>Per End Use Consumption</v>
          </cell>
          <cell r="P741">
            <v>1.976E-2</v>
          </cell>
          <cell r="Q741">
            <v>3747.04</v>
          </cell>
          <cell r="R741">
            <v>3522.2175999999999</v>
          </cell>
          <cell r="S741">
            <v>224.82239999999999</v>
          </cell>
          <cell r="T741">
            <v>0.06</v>
          </cell>
          <cell r="U741">
            <v>15</v>
          </cell>
          <cell r="V741">
            <v>224.82239999999999</v>
          </cell>
          <cell r="W741">
            <v>7.7312386047933251E-2</v>
          </cell>
          <cell r="X741">
            <v>0</v>
          </cell>
          <cell r="Y741">
            <v>3.4388204221613705E-4</v>
          </cell>
          <cell r="Z741">
            <v>0</v>
          </cell>
        </row>
        <row r="742">
          <cell r="A742" t="str">
            <v>NE918</v>
          </cell>
          <cell r="B742" t="str">
            <v>XXXXXXXX</v>
          </cell>
          <cell r="C742" t="str">
            <v>Yes</v>
          </cell>
          <cell r="D742" t="str">
            <v>Nonequipment</v>
          </cell>
          <cell r="E742" t="str">
            <v>Solar Attic Fan</v>
          </cell>
          <cell r="F742" t="str">
            <v>Standard Central Air Conditioning with Solar Attic Fan</v>
          </cell>
          <cell r="G742" t="str">
            <v>Standard Central Air Conditioning, No Solar Attic Fan</v>
          </cell>
          <cell r="H742" t="str">
            <v>Residential</v>
          </cell>
          <cell r="I742" t="str">
            <v>Existing</v>
          </cell>
          <cell r="J742" t="str">
            <v>Multi-Family</v>
          </cell>
          <cell r="K742" t="str">
            <v>FL Zone 2</v>
          </cell>
          <cell r="L742" t="str">
            <v>Space Cooling</v>
          </cell>
          <cell r="N742" t="str">
            <v/>
          </cell>
          <cell r="O742" t="str">
            <v>Per End Use Consumption</v>
          </cell>
          <cell r="P742">
            <v>9.5000000000000015E-3</v>
          </cell>
          <cell r="Q742">
            <v>1815</v>
          </cell>
          <cell r="R742">
            <v>1706.1</v>
          </cell>
          <cell r="S742">
            <v>108.89999999999999</v>
          </cell>
          <cell r="T742">
            <v>0.06</v>
          </cell>
          <cell r="U742">
            <v>15</v>
          </cell>
          <cell r="V742">
            <v>108.89999999999999</v>
          </cell>
          <cell r="W742">
            <v>3.7448754397337324E-2</v>
          </cell>
          <cell r="X742">
            <v>0</v>
          </cell>
          <cell r="Y742">
            <v>3.4388204221613705E-4</v>
          </cell>
          <cell r="Z742">
            <v>0</v>
          </cell>
        </row>
        <row r="743">
          <cell r="A743" t="str">
            <v>NE919</v>
          </cell>
          <cell r="B743" t="str">
            <v>XXXXXXXX</v>
          </cell>
          <cell r="C743" t="str">
            <v>Yes</v>
          </cell>
          <cell r="D743" t="str">
            <v>Nonequipment</v>
          </cell>
          <cell r="E743" t="str">
            <v>Solar Attic Fan</v>
          </cell>
          <cell r="F743" t="str">
            <v>Standard Central Air Conditioning with Solar Attic Fan</v>
          </cell>
          <cell r="G743" t="str">
            <v>Standard Central Air Conditioning, No Solar Attic Fan</v>
          </cell>
          <cell r="H743" t="str">
            <v>Residential</v>
          </cell>
          <cell r="I743" t="str">
            <v>Existing</v>
          </cell>
          <cell r="J743" t="str">
            <v>Manufactured Home</v>
          </cell>
          <cell r="K743" t="str">
            <v>FL Zone 2</v>
          </cell>
          <cell r="L743" t="str">
            <v>Space Cooling</v>
          </cell>
          <cell r="N743" t="str">
            <v/>
          </cell>
          <cell r="O743" t="str">
            <v>Per End Use Consumption</v>
          </cell>
          <cell r="P743">
            <v>9.5000000000000015E-3</v>
          </cell>
          <cell r="Q743">
            <v>2493</v>
          </cell>
          <cell r="R743">
            <v>2343.42</v>
          </cell>
          <cell r="S743">
            <v>149.57999999999998</v>
          </cell>
          <cell r="T743">
            <v>5.9999999999999991E-2</v>
          </cell>
          <cell r="U743">
            <v>15</v>
          </cell>
          <cell r="V743">
            <v>149.57999999999998</v>
          </cell>
          <cell r="W743">
            <v>5.1437875874689773E-2</v>
          </cell>
          <cell r="X743">
            <v>0</v>
          </cell>
          <cell r="Y743">
            <v>3.4388204221613705E-4</v>
          </cell>
          <cell r="Z743">
            <v>0</v>
          </cell>
        </row>
        <row r="744">
          <cell r="A744" t="str">
            <v>NN920</v>
          </cell>
          <cell r="B744" t="str">
            <v>XXXXXXXX</v>
          </cell>
          <cell r="C744" t="str">
            <v>Yes</v>
          </cell>
          <cell r="D744" t="str">
            <v>Nonequipment</v>
          </cell>
          <cell r="E744" t="str">
            <v>Solar Attic Fan</v>
          </cell>
          <cell r="F744" t="str">
            <v>Standard Central Air Conditioning with Solar Attic Fan</v>
          </cell>
          <cell r="G744" t="str">
            <v>Standard Central Air Conditioning, No Solar Attic Fan</v>
          </cell>
          <cell r="H744" t="str">
            <v>Residential</v>
          </cell>
          <cell r="I744" t="str">
            <v>New</v>
          </cell>
          <cell r="J744" t="str">
            <v>Single Family</v>
          </cell>
          <cell r="K744" t="str">
            <v>FL Zone 2</v>
          </cell>
          <cell r="L744" t="str">
            <v>Space Cooling</v>
          </cell>
          <cell r="N744" t="str">
            <v/>
          </cell>
          <cell r="O744" t="str">
            <v>Per End Use Consumption</v>
          </cell>
          <cell r="P744">
            <v>5.3200000000000004E-2</v>
          </cell>
          <cell r="Q744">
            <v>3747.04</v>
          </cell>
          <cell r="R744">
            <v>3522.2175999999999</v>
          </cell>
          <cell r="S744">
            <v>224.82239999999999</v>
          </cell>
          <cell r="T744">
            <v>0.06</v>
          </cell>
          <cell r="U744">
            <v>15</v>
          </cell>
          <cell r="V744">
            <v>224.82239999999999</v>
          </cell>
          <cell r="W744">
            <v>7.7312386047933251E-2</v>
          </cell>
          <cell r="X744">
            <v>0</v>
          </cell>
          <cell r="Y744">
            <v>3.4388204221613705E-4</v>
          </cell>
          <cell r="Z744">
            <v>0</v>
          </cell>
        </row>
        <row r="745">
          <cell r="A745" t="str">
            <v>NN921</v>
          </cell>
          <cell r="B745" t="str">
            <v>XXXXXXXX</v>
          </cell>
          <cell r="C745" t="str">
            <v>Yes</v>
          </cell>
          <cell r="D745" t="str">
            <v>Nonequipment</v>
          </cell>
          <cell r="E745" t="str">
            <v>Solar Attic Fan</v>
          </cell>
          <cell r="F745" t="str">
            <v>Standard Central Air Conditioning with Solar Attic Fan</v>
          </cell>
          <cell r="G745" t="str">
            <v>Standard Central Air Conditioning, No Solar Attic Fan</v>
          </cell>
          <cell r="H745" t="str">
            <v>Residential</v>
          </cell>
          <cell r="I745" t="str">
            <v>New</v>
          </cell>
          <cell r="J745" t="str">
            <v>Multi-Family</v>
          </cell>
          <cell r="K745" t="str">
            <v>FL Zone 2</v>
          </cell>
          <cell r="L745" t="str">
            <v>Space Cooling</v>
          </cell>
          <cell r="N745" t="str">
            <v/>
          </cell>
          <cell r="O745" t="str">
            <v>Per End Use Consumption</v>
          </cell>
          <cell r="P745">
            <v>9.5000000000000015E-3</v>
          </cell>
          <cell r="Q745">
            <v>1815</v>
          </cell>
          <cell r="R745">
            <v>1706.1</v>
          </cell>
          <cell r="S745">
            <v>108.89999999999999</v>
          </cell>
          <cell r="T745">
            <v>0.06</v>
          </cell>
          <cell r="U745">
            <v>15</v>
          </cell>
          <cell r="V745">
            <v>108.89999999999999</v>
          </cell>
          <cell r="W745">
            <v>3.7448754397337324E-2</v>
          </cell>
          <cell r="X745">
            <v>0</v>
          </cell>
          <cell r="Y745">
            <v>3.4388204221613705E-4</v>
          </cell>
          <cell r="Z745">
            <v>0</v>
          </cell>
        </row>
        <row r="746">
          <cell r="A746" t="str">
            <v>NN922</v>
          </cell>
          <cell r="B746" t="str">
            <v>XXXXXXXX</v>
          </cell>
          <cell r="C746" t="str">
            <v>Yes</v>
          </cell>
          <cell r="D746" t="str">
            <v>Nonequipment</v>
          </cell>
          <cell r="E746" t="str">
            <v>Solar Attic Fan</v>
          </cell>
          <cell r="F746" t="str">
            <v>Standard Central Air Conditioning with Solar Attic Fan</v>
          </cell>
          <cell r="G746" t="str">
            <v>Standard Central Air Conditioning, No Solar Attic Fan</v>
          </cell>
          <cell r="H746" t="str">
            <v>Residential</v>
          </cell>
          <cell r="I746" t="str">
            <v>New</v>
          </cell>
          <cell r="J746" t="str">
            <v>Manufactured Home</v>
          </cell>
          <cell r="K746" t="str">
            <v>FL Zone 2</v>
          </cell>
          <cell r="L746" t="str">
            <v>Space Cooling</v>
          </cell>
          <cell r="N746" t="str">
            <v/>
          </cell>
          <cell r="O746" t="str">
            <v>Per End Use Consumption</v>
          </cell>
          <cell r="P746">
            <v>9.5000000000000015E-3</v>
          </cell>
          <cell r="Q746">
            <v>2493</v>
          </cell>
          <cell r="R746">
            <v>2343.42</v>
          </cell>
          <cell r="S746">
            <v>149.57999999999998</v>
          </cell>
          <cell r="T746">
            <v>5.9999999999999991E-2</v>
          </cell>
          <cell r="U746">
            <v>15</v>
          </cell>
          <cell r="V746">
            <v>149.57999999999998</v>
          </cell>
          <cell r="W746">
            <v>5.1437875874689773E-2</v>
          </cell>
          <cell r="X746">
            <v>0</v>
          </cell>
          <cell r="Y746">
            <v>3.4388204221613705E-4</v>
          </cell>
          <cell r="Z746">
            <v>0</v>
          </cell>
        </row>
        <row r="747">
          <cell r="A747" t="str">
            <v>NE923</v>
          </cell>
          <cell r="B747" t="str">
            <v>XXXXXXXX</v>
          </cell>
          <cell r="C747" t="str">
            <v>Yes</v>
          </cell>
          <cell r="D747" t="str">
            <v>Nonequipment</v>
          </cell>
          <cell r="E747" t="str">
            <v>ENERGY STAR Certified Home</v>
          </cell>
          <cell r="F747" t="str">
            <v>ENERGY STAR Certified Home, 30% savings above code</v>
          </cell>
          <cell r="G747" t="str">
            <v>N/A</v>
          </cell>
          <cell r="H747" t="str">
            <v>Residential</v>
          </cell>
          <cell r="I747" t="str">
            <v>Existing</v>
          </cell>
          <cell r="J747" t="str">
            <v>Single Family</v>
          </cell>
          <cell r="K747" t="str">
            <v>FL Zone 2</v>
          </cell>
          <cell r="L747" t="str">
            <v>Space Cooling</v>
          </cell>
          <cell r="N747" t="str">
            <v/>
          </cell>
          <cell r="O747" t="str">
            <v>Per Unit</v>
          </cell>
          <cell r="P747">
            <v>0</v>
          </cell>
          <cell r="Q747">
            <v>5900.7</v>
          </cell>
          <cell r="R747">
            <v>4130.49</v>
          </cell>
          <cell r="S747">
            <v>1770.2099999999998</v>
          </cell>
          <cell r="T747">
            <v>0.3</v>
          </cell>
          <cell r="U747">
            <v>20</v>
          </cell>
          <cell r="V747">
            <v>2171.4575999999997</v>
          </cell>
          <cell r="W747">
            <v>0.79945057463217517</v>
          </cell>
          <cell r="X747">
            <v>0</v>
          </cell>
          <cell r="Y747">
            <v>4.5161341006557147E-4</v>
          </cell>
          <cell r="Z747">
            <v>0</v>
          </cell>
        </row>
        <row r="748">
          <cell r="A748" t="str">
            <v>NE924</v>
          </cell>
          <cell r="B748" t="str">
            <v>XXXXXXXX</v>
          </cell>
          <cell r="C748" t="str">
            <v>Yes</v>
          </cell>
          <cell r="D748" t="str">
            <v>Nonequipment</v>
          </cell>
          <cell r="E748" t="str">
            <v>ENERGY STAR Certified Home</v>
          </cell>
          <cell r="F748" t="str">
            <v>ENERGY STAR Certified Home, 30% savings above code</v>
          </cell>
          <cell r="G748" t="str">
            <v>N/A</v>
          </cell>
          <cell r="H748" t="str">
            <v>Residential</v>
          </cell>
          <cell r="I748" t="str">
            <v>Existing</v>
          </cell>
          <cell r="J748" t="str">
            <v>Multi-Family</v>
          </cell>
          <cell r="K748" t="str">
            <v>FL Zone 2</v>
          </cell>
          <cell r="L748" t="str">
            <v>Space Cooling</v>
          </cell>
          <cell r="N748" t="str">
            <v/>
          </cell>
          <cell r="O748" t="str">
            <v>Per Unit</v>
          </cell>
          <cell r="P748">
            <v>0</v>
          </cell>
          <cell r="Q748">
            <v>3217.1412</v>
          </cell>
          <cell r="R748">
            <v>2251.9988400000002</v>
          </cell>
          <cell r="S748">
            <v>965.14235999999994</v>
          </cell>
          <cell r="T748">
            <v>0.3</v>
          </cell>
          <cell r="U748">
            <v>20</v>
          </cell>
          <cell r="V748">
            <v>1124.14302</v>
          </cell>
          <cell r="W748">
            <v>0.4138679858670733</v>
          </cell>
          <cell r="X748">
            <v>0</v>
          </cell>
          <cell r="Y748">
            <v>4.2881548154934709E-4</v>
          </cell>
          <cell r="Z748">
            <v>0</v>
          </cell>
        </row>
        <row r="749">
          <cell r="A749" t="str">
            <v>NE925</v>
          </cell>
          <cell r="B749" t="str">
            <v>XXXXXXXX</v>
          </cell>
          <cell r="C749" t="str">
            <v>Yes</v>
          </cell>
          <cell r="D749" t="str">
            <v>Nonequipment</v>
          </cell>
          <cell r="E749" t="str">
            <v>ENERGY STAR Certified Home</v>
          </cell>
          <cell r="F749" t="str">
            <v>ENERGY STAR Certified Home, 30% savings above code</v>
          </cell>
          <cell r="G749" t="str">
            <v>N/A</v>
          </cell>
          <cell r="H749" t="str">
            <v>Residential</v>
          </cell>
          <cell r="I749" t="str">
            <v>Existing</v>
          </cell>
          <cell r="J749" t="str">
            <v>Manufactured Home</v>
          </cell>
          <cell r="K749" t="str">
            <v>FL Zone 2</v>
          </cell>
          <cell r="L749" t="str">
            <v>Space Cooling</v>
          </cell>
          <cell r="N749" t="str">
            <v/>
          </cell>
          <cell r="O749" t="str">
            <v>Per Unit</v>
          </cell>
          <cell r="P749">
            <v>0</v>
          </cell>
          <cell r="Q749">
            <v>4814.5923000000003</v>
          </cell>
          <cell r="R749">
            <v>3370.21461</v>
          </cell>
          <cell r="S749">
            <v>1444.37769</v>
          </cell>
          <cell r="T749">
            <v>0.3</v>
          </cell>
          <cell r="U749">
            <v>20</v>
          </cell>
          <cell r="V749">
            <v>1741.47624</v>
          </cell>
          <cell r="W749">
            <v>0.64114730159883382</v>
          </cell>
          <cell r="X749">
            <v>0</v>
          </cell>
          <cell r="Y749">
            <v>4.4389172308444738E-4</v>
          </cell>
          <cell r="Z749">
            <v>0</v>
          </cell>
        </row>
        <row r="750">
          <cell r="A750" t="str">
            <v>NN926</v>
          </cell>
          <cell r="B750" t="str">
            <v>XXXXXXXX</v>
          </cell>
          <cell r="C750" t="str">
            <v>Yes</v>
          </cell>
          <cell r="D750" t="str">
            <v>Nonequipment</v>
          </cell>
          <cell r="E750" t="str">
            <v>ENERGY STAR Certified Home</v>
          </cell>
          <cell r="F750" t="str">
            <v>ENERGY STAR Certified Home, 30% savings above code</v>
          </cell>
          <cell r="G750" t="str">
            <v>Code-compliant new construction</v>
          </cell>
          <cell r="H750" t="str">
            <v>Residential</v>
          </cell>
          <cell r="I750" t="str">
            <v>New</v>
          </cell>
          <cell r="J750" t="str">
            <v>Single Family</v>
          </cell>
          <cell r="K750" t="str">
            <v>FL Zone 2</v>
          </cell>
          <cell r="L750" t="str">
            <v>Space Cooling</v>
          </cell>
          <cell r="N750" t="str">
            <v/>
          </cell>
          <cell r="O750" t="str">
            <v>Per Unit</v>
          </cell>
          <cell r="P750">
            <v>0</v>
          </cell>
          <cell r="Q750">
            <v>5900.7</v>
          </cell>
          <cell r="R750">
            <v>4130.49</v>
          </cell>
          <cell r="S750">
            <v>1770.2099999999998</v>
          </cell>
          <cell r="T750">
            <v>0.3</v>
          </cell>
          <cell r="U750">
            <v>20</v>
          </cell>
          <cell r="V750">
            <v>2171.4575999999997</v>
          </cell>
          <cell r="W750">
            <v>0.79945057463217517</v>
          </cell>
          <cell r="X750">
            <v>0</v>
          </cell>
          <cell r="Y750">
            <v>4.5161341006557147E-4</v>
          </cell>
          <cell r="Z750">
            <v>0</v>
          </cell>
        </row>
        <row r="751">
          <cell r="A751" t="str">
            <v>NN927</v>
          </cell>
          <cell r="B751" t="str">
            <v>XXXXXXXX</v>
          </cell>
          <cell r="C751" t="str">
            <v>Yes</v>
          </cell>
          <cell r="D751" t="str">
            <v>Nonequipment</v>
          </cell>
          <cell r="E751" t="str">
            <v>ENERGY STAR Certified Home</v>
          </cell>
          <cell r="F751" t="str">
            <v>ENERGY STAR Certified Home, 30% savings above code</v>
          </cell>
          <cell r="G751" t="str">
            <v>Code-compliant new construction</v>
          </cell>
          <cell r="H751" t="str">
            <v>Residential</v>
          </cell>
          <cell r="I751" t="str">
            <v>New</v>
          </cell>
          <cell r="J751" t="str">
            <v>Multi-Family</v>
          </cell>
          <cell r="K751" t="str">
            <v>FL Zone 2</v>
          </cell>
          <cell r="L751" t="str">
            <v>Space Cooling</v>
          </cell>
          <cell r="N751" t="str">
            <v/>
          </cell>
          <cell r="O751" t="str">
            <v>Per Unit</v>
          </cell>
          <cell r="P751">
            <v>0</v>
          </cell>
          <cell r="Q751">
            <v>3217.1412</v>
          </cell>
          <cell r="R751">
            <v>2251.9988400000002</v>
          </cell>
          <cell r="S751">
            <v>965.14235999999994</v>
          </cell>
          <cell r="T751">
            <v>0.3</v>
          </cell>
          <cell r="U751">
            <v>20</v>
          </cell>
          <cell r="V751">
            <v>1124.14302</v>
          </cell>
          <cell r="W751">
            <v>0.4138679858670733</v>
          </cell>
          <cell r="X751">
            <v>0</v>
          </cell>
          <cell r="Y751">
            <v>4.2881548154934709E-4</v>
          </cell>
          <cell r="Z751">
            <v>0</v>
          </cell>
        </row>
        <row r="752">
          <cell r="A752" t="str">
            <v>NN928</v>
          </cell>
          <cell r="B752" t="str">
            <v>XXXXXXXX</v>
          </cell>
          <cell r="C752" t="str">
            <v>Yes</v>
          </cell>
          <cell r="D752" t="str">
            <v>Nonequipment</v>
          </cell>
          <cell r="E752" t="str">
            <v>ENERGY STAR Certified Home</v>
          </cell>
          <cell r="F752" t="str">
            <v>ENERGY STAR Certified Home, 30% savings above code</v>
          </cell>
          <cell r="G752" t="str">
            <v>Code-compliant new construction</v>
          </cell>
          <cell r="H752" t="str">
            <v>Residential</v>
          </cell>
          <cell r="I752" t="str">
            <v>New</v>
          </cell>
          <cell r="J752" t="str">
            <v>Manufactured Home</v>
          </cell>
          <cell r="K752" t="str">
            <v>FL Zone 2</v>
          </cell>
          <cell r="L752" t="str">
            <v>Space Cooling</v>
          </cell>
          <cell r="N752" t="str">
            <v/>
          </cell>
          <cell r="O752" t="str">
            <v>Per Unit</v>
          </cell>
          <cell r="P752">
            <v>0</v>
          </cell>
          <cell r="Q752">
            <v>4814.5923000000003</v>
          </cell>
          <cell r="R752">
            <v>3370.21461</v>
          </cell>
          <cell r="S752">
            <v>1444.37769</v>
          </cell>
          <cell r="T752">
            <v>0.3</v>
          </cell>
          <cell r="U752">
            <v>20</v>
          </cell>
          <cell r="V752">
            <v>1741.47624</v>
          </cell>
          <cell r="W752">
            <v>0.64114730159883382</v>
          </cell>
          <cell r="X752">
            <v>0</v>
          </cell>
          <cell r="Y752">
            <v>4.4389172308444738E-4</v>
          </cell>
          <cell r="Z752">
            <v>0</v>
          </cell>
        </row>
        <row r="753">
          <cell r="A753" t="str">
            <v>NE929</v>
          </cell>
          <cell r="B753" t="str">
            <v>XXXXXXXX</v>
          </cell>
          <cell r="C753" t="str">
            <v>Yes</v>
          </cell>
          <cell r="D753" t="str">
            <v>Nonequipment</v>
          </cell>
          <cell r="E753" t="str">
            <v>ENERGY STAR Certified Home</v>
          </cell>
          <cell r="F753" t="str">
            <v>ENERGY STAR Certified Home, 30% savings above code</v>
          </cell>
          <cell r="G753" t="str">
            <v>N/A</v>
          </cell>
          <cell r="H753" t="str">
            <v>Residential</v>
          </cell>
          <cell r="I753" t="str">
            <v>Existing</v>
          </cell>
          <cell r="J753" t="str">
            <v>Single Family</v>
          </cell>
          <cell r="K753" t="str">
            <v>FL Zone 2</v>
          </cell>
          <cell r="L753" t="str">
            <v>space Heating</v>
          </cell>
          <cell r="N753" t="str">
            <v/>
          </cell>
          <cell r="O753" t="str">
            <v>Per Unit</v>
          </cell>
          <cell r="P753">
            <v>0</v>
          </cell>
          <cell r="Q753">
            <v>1337.4920000000002</v>
          </cell>
          <cell r="R753">
            <v>936.24440000000016</v>
          </cell>
          <cell r="S753">
            <v>401.24760000000003</v>
          </cell>
          <cell r="T753">
            <v>0.3</v>
          </cell>
          <cell r="U753">
            <v>20</v>
          </cell>
          <cell r="V753">
            <v>2171.4575999999997</v>
          </cell>
          <cell r="W753">
            <v>0</v>
          </cell>
          <cell r="X753">
            <v>0.24245333442671688</v>
          </cell>
          <cell r="Y753">
            <v>0</v>
          </cell>
          <cell r="Z753">
            <v>6.0424868442008586E-4</v>
          </cell>
        </row>
        <row r="754">
          <cell r="A754" t="str">
            <v>NE930</v>
          </cell>
          <cell r="B754" t="str">
            <v>XXXXXXXX</v>
          </cell>
          <cell r="C754" t="str">
            <v>Yes</v>
          </cell>
          <cell r="D754" t="str">
            <v>Nonequipment</v>
          </cell>
          <cell r="E754" t="str">
            <v>ENERGY STAR Certified Home</v>
          </cell>
          <cell r="F754" t="str">
            <v>ENERGY STAR Certified Home, 30% savings above code</v>
          </cell>
          <cell r="G754" t="str">
            <v>N/A</v>
          </cell>
          <cell r="H754" t="str">
            <v>Residential</v>
          </cell>
          <cell r="I754" t="str">
            <v>Existing</v>
          </cell>
          <cell r="J754" t="str">
            <v>Multi-Family</v>
          </cell>
          <cell r="K754" t="str">
            <v>FL Zone 2</v>
          </cell>
          <cell r="L754" t="str">
            <v>space Heating</v>
          </cell>
          <cell r="N754" t="str">
            <v/>
          </cell>
          <cell r="O754" t="str">
            <v>Per Unit</v>
          </cell>
          <cell r="P754">
            <v>0</v>
          </cell>
          <cell r="Q754">
            <v>530.00220000000002</v>
          </cell>
          <cell r="R754">
            <v>371.00153999999998</v>
          </cell>
          <cell r="S754">
            <v>159.00066000000001</v>
          </cell>
          <cell r="T754">
            <v>0.3</v>
          </cell>
          <cell r="U754">
            <v>20</v>
          </cell>
          <cell r="V754">
            <v>1124.14302</v>
          </cell>
          <cell r="W754">
            <v>0</v>
          </cell>
          <cell r="X754">
            <v>0.12551579343364544</v>
          </cell>
          <cell r="Y754">
            <v>0</v>
          </cell>
          <cell r="Z754">
            <v>7.8940422909971214E-4</v>
          </cell>
        </row>
        <row r="755">
          <cell r="A755" t="str">
            <v>NE931</v>
          </cell>
          <cell r="B755" t="str">
            <v>XXXXXXXX</v>
          </cell>
          <cell r="C755" t="str">
            <v>Yes</v>
          </cell>
          <cell r="D755" t="str">
            <v>Nonequipment</v>
          </cell>
          <cell r="E755" t="str">
            <v>ENERGY STAR Certified Home</v>
          </cell>
          <cell r="F755" t="str">
            <v>ENERGY STAR Certified Home, 30% savings above code</v>
          </cell>
          <cell r="G755" t="str">
            <v>N/A</v>
          </cell>
          <cell r="H755" t="str">
            <v>Residential</v>
          </cell>
          <cell r="I755" t="str">
            <v>Existing</v>
          </cell>
          <cell r="J755" t="str">
            <v>Manufactured Home</v>
          </cell>
          <cell r="K755" t="str">
            <v>FL Zone 2</v>
          </cell>
          <cell r="L755" t="str">
            <v>space Heating</v>
          </cell>
          <cell r="N755" t="str">
            <v/>
          </cell>
          <cell r="O755" t="str">
            <v>Per Unit</v>
          </cell>
          <cell r="P755">
            <v>0</v>
          </cell>
          <cell r="Q755">
            <v>990.32849999999996</v>
          </cell>
          <cell r="R755">
            <v>693.22994999999992</v>
          </cell>
          <cell r="S755">
            <v>297.09854999999999</v>
          </cell>
          <cell r="T755">
            <v>0.3</v>
          </cell>
          <cell r="U755">
            <v>20</v>
          </cell>
          <cell r="V755">
            <v>1741.47624</v>
          </cell>
          <cell r="W755">
            <v>0</v>
          </cell>
          <cell r="X755">
            <v>0.19444391693989396</v>
          </cell>
          <cell r="Y755">
            <v>0</v>
          </cell>
          <cell r="Z755">
            <v>6.5447615594183808E-4</v>
          </cell>
        </row>
        <row r="756">
          <cell r="A756" t="str">
            <v>NN932</v>
          </cell>
          <cell r="B756" t="str">
            <v>XXXXXXXX</v>
          </cell>
          <cell r="C756" t="str">
            <v>Yes</v>
          </cell>
          <cell r="D756" t="str">
            <v>Nonequipment</v>
          </cell>
          <cell r="E756" t="str">
            <v>ENERGY STAR Certified Home</v>
          </cell>
          <cell r="F756" t="str">
            <v>ENERGY STAR Certified Home, 30% savings above code</v>
          </cell>
          <cell r="G756" t="str">
            <v>Code-compliant new construction</v>
          </cell>
          <cell r="H756" t="str">
            <v>Residential</v>
          </cell>
          <cell r="I756" t="str">
            <v>New</v>
          </cell>
          <cell r="J756" t="str">
            <v>Single Family</v>
          </cell>
          <cell r="K756" t="str">
            <v>FL Zone 2</v>
          </cell>
          <cell r="L756" t="str">
            <v>space Heating</v>
          </cell>
          <cell r="N756" t="str">
            <v/>
          </cell>
          <cell r="O756" t="str">
            <v>Per Unit</v>
          </cell>
          <cell r="P756">
            <v>0</v>
          </cell>
          <cell r="Q756">
            <v>1337.4920000000002</v>
          </cell>
          <cell r="R756">
            <v>936.24440000000016</v>
          </cell>
          <cell r="S756">
            <v>401.24760000000003</v>
          </cell>
          <cell r="T756">
            <v>0.3</v>
          </cell>
          <cell r="U756">
            <v>20</v>
          </cell>
          <cell r="V756">
            <v>2171.4575999999997</v>
          </cell>
          <cell r="W756">
            <v>0</v>
          </cell>
          <cell r="X756">
            <v>0.24245333442671688</v>
          </cell>
          <cell r="Y756">
            <v>0</v>
          </cell>
          <cell r="Z756">
            <v>6.0424868442008586E-4</v>
          </cell>
        </row>
        <row r="757">
          <cell r="A757" t="str">
            <v>NN933</v>
          </cell>
          <cell r="B757" t="str">
            <v>XXXXXXXX</v>
          </cell>
          <cell r="C757" t="str">
            <v>Yes</v>
          </cell>
          <cell r="D757" t="str">
            <v>Nonequipment</v>
          </cell>
          <cell r="E757" t="str">
            <v>ENERGY STAR Certified Home</v>
          </cell>
          <cell r="F757" t="str">
            <v>ENERGY STAR Certified Home, 30% savings above code</v>
          </cell>
          <cell r="G757" t="str">
            <v>Code-compliant new construction</v>
          </cell>
          <cell r="H757" t="str">
            <v>Residential</v>
          </cell>
          <cell r="I757" t="str">
            <v>New</v>
          </cell>
          <cell r="J757" t="str">
            <v>Multi-Family</v>
          </cell>
          <cell r="K757" t="str">
            <v>FL Zone 2</v>
          </cell>
          <cell r="L757" t="str">
            <v>space Heating</v>
          </cell>
          <cell r="N757" t="str">
            <v/>
          </cell>
          <cell r="O757" t="str">
            <v>Per Unit</v>
          </cell>
          <cell r="P757">
            <v>0</v>
          </cell>
          <cell r="Q757">
            <v>530.00220000000002</v>
          </cell>
          <cell r="R757">
            <v>371.00153999999998</v>
          </cell>
          <cell r="S757">
            <v>159.00066000000001</v>
          </cell>
          <cell r="T757">
            <v>0.3</v>
          </cell>
          <cell r="U757">
            <v>20</v>
          </cell>
          <cell r="V757">
            <v>1124.14302</v>
          </cell>
          <cell r="W757">
            <v>0</v>
          </cell>
          <cell r="X757">
            <v>0.12551579343364544</v>
          </cell>
          <cell r="Y757">
            <v>0</v>
          </cell>
          <cell r="Z757">
            <v>7.8940422909971214E-4</v>
          </cell>
        </row>
        <row r="758">
          <cell r="A758" t="str">
            <v>NN934</v>
          </cell>
          <cell r="B758" t="str">
            <v>XXXXXXXX</v>
          </cell>
          <cell r="C758" t="str">
            <v>Yes</v>
          </cell>
          <cell r="D758" t="str">
            <v>Nonequipment</v>
          </cell>
          <cell r="E758" t="str">
            <v>ENERGY STAR Certified Home</v>
          </cell>
          <cell r="F758" t="str">
            <v>ENERGY STAR Certified Home, 30% savings above code</v>
          </cell>
          <cell r="G758" t="str">
            <v>Code-compliant new construction</v>
          </cell>
          <cell r="H758" t="str">
            <v>Residential</v>
          </cell>
          <cell r="I758" t="str">
            <v>New</v>
          </cell>
          <cell r="J758" t="str">
            <v>Manufactured Home</v>
          </cell>
          <cell r="K758" t="str">
            <v>FL Zone 2</v>
          </cell>
          <cell r="L758" t="str">
            <v>space Heating</v>
          </cell>
          <cell r="N758" t="str">
            <v/>
          </cell>
          <cell r="O758" t="str">
            <v>Per Unit</v>
          </cell>
          <cell r="P758">
            <v>0</v>
          </cell>
          <cell r="Q758">
            <v>990.32849999999996</v>
          </cell>
          <cell r="R758">
            <v>693.22994999999992</v>
          </cell>
          <cell r="S758">
            <v>297.09854999999999</v>
          </cell>
          <cell r="T758">
            <v>0.3</v>
          </cell>
          <cell r="U758">
            <v>20</v>
          </cell>
          <cell r="V758">
            <v>1741.47624</v>
          </cell>
          <cell r="W758">
            <v>0</v>
          </cell>
          <cell r="X758">
            <v>0.19444391693989396</v>
          </cell>
          <cell r="Y758">
            <v>0</v>
          </cell>
          <cell r="Z758">
            <v>6.5447615594183808E-4</v>
          </cell>
        </row>
        <row r="759">
          <cell r="A759" t="str">
            <v>NE935</v>
          </cell>
          <cell r="B759" t="str">
            <v>XXXXXXXX</v>
          </cell>
          <cell r="C759" t="str">
            <v>Yes</v>
          </cell>
          <cell r="D759" t="str">
            <v>Nonequipment</v>
          </cell>
          <cell r="E759" t="str">
            <v>ENERGY STAR Certified Home</v>
          </cell>
          <cell r="F759" t="str">
            <v>ENERGY STAR Certified Home, 30% savings above code</v>
          </cell>
          <cell r="G759" t="str">
            <v>N/A</v>
          </cell>
          <cell r="H759" t="str">
            <v>Residential</v>
          </cell>
          <cell r="I759" t="str">
            <v>Existing</v>
          </cell>
          <cell r="J759" t="str">
            <v>Single Family</v>
          </cell>
          <cell r="K759" t="str">
            <v>FL Zone 2</v>
          </cell>
          <cell r="L759" t="str">
            <v>Domestic Hot water</v>
          </cell>
          <cell r="N759" t="str">
            <v/>
          </cell>
          <cell r="O759" t="str">
            <v>Per Unit</v>
          </cell>
          <cell r="P759">
            <v>0</v>
          </cell>
          <cell r="Q759">
            <v>1838.2949999999998</v>
          </cell>
          <cell r="R759">
            <v>1286.8064999999999</v>
          </cell>
          <cell r="S759">
            <v>551.48849999999993</v>
          </cell>
          <cell r="T759">
            <v>0.3</v>
          </cell>
          <cell r="U759">
            <v>20</v>
          </cell>
          <cell r="V759">
            <v>551.48849999999993</v>
          </cell>
          <cell r="W759">
            <v>0.20303771910077192</v>
          </cell>
          <cell r="X759">
            <v>6.157625445829034E-2</v>
          </cell>
          <cell r="Y759">
            <v>3.6816310603171587E-4</v>
          </cell>
          <cell r="Z759">
            <v>1.1165464820805937E-4</v>
          </cell>
        </row>
        <row r="760">
          <cell r="A760" t="str">
            <v>NE936</v>
          </cell>
          <cell r="B760" t="str">
            <v>XXXXXXXX</v>
          </cell>
          <cell r="C760" t="str">
            <v>Yes</v>
          </cell>
          <cell r="D760" t="str">
            <v>Nonequipment</v>
          </cell>
          <cell r="E760" t="str">
            <v>ENERGY STAR Certified Home</v>
          </cell>
          <cell r="F760" t="str">
            <v>ENERGY STAR Certified Home, 30% savings above code</v>
          </cell>
          <cell r="G760" t="str">
            <v>N/A</v>
          </cell>
          <cell r="H760" t="str">
            <v>Residential</v>
          </cell>
          <cell r="I760" t="str">
            <v>Existing</v>
          </cell>
          <cell r="J760" t="str">
            <v>Multi-Family</v>
          </cell>
          <cell r="K760" t="str">
            <v>FL Zone 2</v>
          </cell>
          <cell r="L760" t="str">
            <v>Domestic Hot water</v>
          </cell>
          <cell r="N760" t="str">
            <v/>
          </cell>
          <cell r="O760" t="str">
            <v>Per Unit</v>
          </cell>
          <cell r="P760">
            <v>0</v>
          </cell>
          <cell r="Q760">
            <v>1227.0804000000001</v>
          </cell>
          <cell r="R760">
            <v>858.95628000000011</v>
          </cell>
          <cell r="S760">
            <v>368.12412</v>
          </cell>
          <cell r="T760">
            <v>0.3</v>
          </cell>
          <cell r="U760">
            <v>20</v>
          </cell>
          <cell r="V760">
            <v>368.12412</v>
          </cell>
          <cell r="W760">
            <v>0.1355297194243921</v>
          </cell>
          <cell r="X760">
            <v>4.1102769115501432E-2</v>
          </cell>
          <cell r="Y760">
            <v>3.6816310603171587E-4</v>
          </cell>
          <cell r="Z760">
            <v>1.1165464820805937E-4</v>
          </cell>
        </row>
        <row r="761">
          <cell r="A761" t="str">
            <v>NE937</v>
          </cell>
          <cell r="B761" t="str">
            <v>XXXXXXXX</v>
          </cell>
          <cell r="C761" t="str">
            <v>Yes</v>
          </cell>
          <cell r="D761" t="str">
            <v>Nonequipment</v>
          </cell>
          <cell r="E761" t="str">
            <v>ENERGY STAR Certified Home</v>
          </cell>
          <cell r="F761" t="str">
            <v>ENERGY STAR Certified Home, 30% savings above code</v>
          </cell>
          <cell r="G761" t="str">
            <v>N/A</v>
          </cell>
          <cell r="H761" t="str">
            <v>Residential</v>
          </cell>
          <cell r="I761" t="str">
            <v>Existing</v>
          </cell>
          <cell r="J761" t="str">
            <v>Manufactured Home</v>
          </cell>
          <cell r="K761" t="str">
            <v>FL Zone 2</v>
          </cell>
          <cell r="L761" t="str">
            <v>Domestic Hot water</v>
          </cell>
          <cell r="N761" t="str">
            <v/>
          </cell>
          <cell r="O761" t="str">
            <v>Per Unit</v>
          </cell>
          <cell r="P761">
            <v>0</v>
          </cell>
          <cell r="Q761">
            <v>748.14389999999992</v>
          </cell>
          <cell r="R761">
            <v>523.70072999999991</v>
          </cell>
          <cell r="S761">
            <v>224.44316999999998</v>
          </cell>
          <cell r="T761">
            <v>0.3</v>
          </cell>
          <cell r="U761">
            <v>20</v>
          </cell>
          <cell r="V761">
            <v>224.44316999999998</v>
          </cell>
          <cell r="W761">
            <v>8.263169459480442E-2</v>
          </cell>
          <cell r="X761">
            <v>2.5060123189051663E-2</v>
          </cell>
          <cell r="Y761">
            <v>3.6816310603171587E-4</v>
          </cell>
          <cell r="Z761">
            <v>1.1165464820805937E-4</v>
          </cell>
        </row>
        <row r="762">
          <cell r="A762" t="str">
            <v>NN938</v>
          </cell>
          <cell r="B762" t="str">
            <v>XXXXXXXX</v>
          </cell>
          <cell r="C762" t="str">
            <v>Yes</v>
          </cell>
          <cell r="D762" t="str">
            <v>Nonequipment</v>
          </cell>
          <cell r="E762" t="str">
            <v>ENERGY STAR Certified Home</v>
          </cell>
          <cell r="F762" t="str">
            <v>ENERGY STAR Certified Home, 30% savings above code</v>
          </cell>
          <cell r="G762" t="str">
            <v>Code-compliant new construction</v>
          </cell>
          <cell r="H762" t="str">
            <v>Residential</v>
          </cell>
          <cell r="I762" t="str">
            <v>New</v>
          </cell>
          <cell r="J762" t="str">
            <v>Single Family</v>
          </cell>
          <cell r="K762" t="str">
            <v>FL Zone 2</v>
          </cell>
          <cell r="L762" t="str">
            <v>Domestic Hot water</v>
          </cell>
          <cell r="N762" t="str">
            <v/>
          </cell>
          <cell r="O762" t="str">
            <v>Per Unit</v>
          </cell>
          <cell r="P762">
            <v>0</v>
          </cell>
          <cell r="Q762">
            <v>1838.2949999999998</v>
          </cell>
          <cell r="R762">
            <v>1286.8064999999999</v>
          </cell>
          <cell r="S762">
            <v>551.48849999999993</v>
          </cell>
          <cell r="T762">
            <v>0.3</v>
          </cell>
          <cell r="U762">
            <v>20</v>
          </cell>
          <cell r="V762">
            <v>551.48849999999993</v>
          </cell>
          <cell r="W762">
            <v>0.20303771910077192</v>
          </cell>
          <cell r="X762">
            <v>6.157625445829034E-2</v>
          </cell>
          <cell r="Y762">
            <v>3.6816310603171587E-4</v>
          </cell>
          <cell r="Z762">
            <v>1.1165464820805937E-4</v>
          </cell>
        </row>
        <row r="763">
          <cell r="A763" t="str">
            <v>NN939</v>
          </cell>
          <cell r="B763" t="str">
            <v>XXXXXXXX</v>
          </cell>
          <cell r="C763" t="str">
            <v>Yes</v>
          </cell>
          <cell r="D763" t="str">
            <v>Nonequipment</v>
          </cell>
          <cell r="E763" t="str">
            <v>ENERGY STAR Certified Home</v>
          </cell>
          <cell r="F763" t="str">
            <v>ENERGY STAR Certified Home, 30% savings above code</v>
          </cell>
          <cell r="G763" t="str">
            <v>Code-compliant new construction</v>
          </cell>
          <cell r="H763" t="str">
            <v>Residential</v>
          </cell>
          <cell r="I763" t="str">
            <v>New</v>
          </cell>
          <cell r="J763" t="str">
            <v>Multi-Family</v>
          </cell>
          <cell r="K763" t="str">
            <v>FL Zone 2</v>
          </cell>
          <cell r="L763" t="str">
            <v>Domestic Hot water</v>
          </cell>
          <cell r="N763" t="str">
            <v/>
          </cell>
          <cell r="O763" t="str">
            <v>Per Unit</v>
          </cell>
          <cell r="P763">
            <v>0</v>
          </cell>
          <cell r="Q763">
            <v>1227.0804000000001</v>
          </cell>
          <cell r="R763">
            <v>858.95628000000011</v>
          </cell>
          <cell r="S763">
            <v>368.12412</v>
          </cell>
          <cell r="T763">
            <v>0.3</v>
          </cell>
          <cell r="U763">
            <v>20</v>
          </cell>
          <cell r="V763">
            <v>368.12412</v>
          </cell>
          <cell r="W763">
            <v>0.1355297194243921</v>
          </cell>
          <cell r="X763">
            <v>4.1102769115501432E-2</v>
          </cell>
          <cell r="Y763">
            <v>3.6816310603171587E-4</v>
          </cell>
          <cell r="Z763">
            <v>1.1165464820805937E-4</v>
          </cell>
        </row>
        <row r="764">
          <cell r="A764" t="str">
            <v>NN940</v>
          </cell>
          <cell r="B764" t="str">
            <v>XXXXXXXX</v>
          </cell>
          <cell r="C764" t="str">
            <v>Yes</v>
          </cell>
          <cell r="D764" t="str">
            <v>Nonequipment</v>
          </cell>
          <cell r="E764" t="str">
            <v>ENERGY STAR Certified Home</v>
          </cell>
          <cell r="F764" t="str">
            <v>ENERGY STAR Certified Home, 30% savings above code</v>
          </cell>
          <cell r="G764" t="str">
            <v>Code-compliant new construction</v>
          </cell>
          <cell r="H764" t="str">
            <v>Residential</v>
          </cell>
          <cell r="I764" t="str">
            <v>New</v>
          </cell>
          <cell r="J764" t="str">
            <v>Manufactured Home</v>
          </cell>
          <cell r="K764" t="str">
            <v>FL Zone 2</v>
          </cell>
          <cell r="L764" t="str">
            <v>Domestic Hot water</v>
          </cell>
          <cell r="N764" t="str">
            <v/>
          </cell>
          <cell r="O764" t="str">
            <v>Per Unit</v>
          </cell>
          <cell r="P764">
            <v>0</v>
          </cell>
          <cell r="Q764">
            <v>748.14389999999992</v>
          </cell>
          <cell r="R764">
            <v>523.70072999999991</v>
          </cell>
          <cell r="S764">
            <v>224.44316999999998</v>
          </cell>
          <cell r="T764">
            <v>0.3</v>
          </cell>
          <cell r="U764">
            <v>20</v>
          </cell>
          <cell r="V764">
            <v>224.44316999999998</v>
          </cell>
          <cell r="W764">
            <v>8.263169459480442E-2</v>
          </cell>
          <cell r="X764">
            <v>2.5060123189051663E-2</v>
          </cell>
          <cell r="Y764">
            <v>3.6816310603171587E-4</v>
          </cell>
          <cell r="Z764">
            <v>1.1165464820805937E-4</v>
          </cell>
        </row>
        <row r="765">
          <cell r="A765" t="str">
            <v>NE941</v>
          </cell>
          <cell r="B765" t="str">
            <v>XXXXXXXX</v>
          </cell>
          <cell r="C765" t="str">
            <v>Yes</v>
          </cell>
          <cell r="D765" t="str">
            <v>Nonequipment</v>
          </cell>
          <cell r="E765" t="str">
            <v>ENERGY STAR Certified Home</v>
          </cell>
          <cell r="F765" t="str">
            <v>ENERGY STAR Certified Home, 30% savings above code</v>
          </cell>
          <cell r="G765" t="str">
            <v>N/A</v>
          </cell>
          <cell r="H765" t="str">
            <v>Residential</v>
          </cell>
          <cell r="I765" t="str">
            <v>Existing</v>
          </cell>
          <cell r="J765" t="str">
            <v>Single Family</v>
          </cell>
          <cell r="K765" t="str">
            <v>FL Zone 2</v>
          </cell>
          <cell r="L765" t="str">
            <v>Lighting</v>
          </cell>
          <cell r="N765" t="str">
            <v/>
          </cell>
          <cell r="O765" t="str">
            <v>Per Unit</v>
          </cell>
          <cell r="P765">
            <v>0</v>
          </cell>
          <cell r="Q765">
            <v>1322.3620000000001</v>
          </cell>
          <cell r="R765">
            <v>925.65340000000015</v>
          </cell>
          <cell r="S765">
            <v>396.70859999999999</v>
          </cell>
          <cell r="T765">
            <v>0.3</v>
          </cell>
          <cell r="U765">
            <v>20</v>
          </cell>
          <cell r="V765">
            <v>396.70859999999999</v>
          </cell>
          <cell r="W765">
            <v>0.14605347036549354</v>
          </cell>
          <cell r="X765">
            <v>4.4294359174111737E-2</v>
          </cell>
          <cell r="Y765">
            <v>3.6816310603171582E-4</v>
          </cell>
          <cell r="Z765">
            <v>1.1165464820805936E-4</v>
          </cell>
        </row>
        <row r="766">
          <cell r="A766" t="str">
            <v>NE942</v>
          </cell>
          <cell r="B766" t="str">
            <v>XXXXXXXX</v>
          </cell>
          <cell r="C766" t="str">
            <v>Yes</v>
          </cell>
          <cell r="D766" t="str">
            <v>Nonequipment</v>
          </cell>
          <cell r="E766" t="str">
            <v>ENERGY STAR Certified Home</v>
          </cell>
          <cell r="F766" t="str">
            <v>ENERGY STAR Certified Home, 30% savings above code</v>
          </cell>
          <cell r="G766" t="str">
            <v>N/A</v>
          </cell>
          <cell r="H766" t="str">
            <v>Residential</v>
          </cell>
          <cell r="I766" t="str">
            <v>Existing</v>
          </cell>
          <cell r="J766" t="str">
            <v>Multi-Family</v>
          </cell>
          <cell r="K766" t="str">
            <v>FL Zone 2</v>
          </cell>
          <cell r="L766" t="str">
            <v>Lighting</v>
          </cell>
          <cell r="N766" t="str">
            <v/>
          </cell>
          <cell r="O766" t="str">
            <v>Per Unit</v>
          </cell>
          <cell r="P766">
            <v>0</v>
          </cell>
          <cell r="Q766">
            <v>1328.2542000000001</v>
          </cell>
          <cell r="R766">
            <v>929.77794000000006</v>
          </cell>
          <cell r="S766">
            <v>398.47626000000002</v>
          </cell>
          <cell r="T766">
            <v>0.3</v>
          </cell>
          <cell r="U766">
            <v>20</v>
          </cell>
          <cell r="V766">
            <v>398.47626000000002</v>
          </cell>
          <cell r="W766">
            <v>0.1467042575615016</v>
          </cell>
          <cell r="X766">
            <v>4.4491726629563202E-2</v>
          </cell>
          <cell r="Y766">
            <v>3.6816310603171587E-4</v>
          </cell>
          <cell r="Z766">
            <v>1.1165464820805937E-4</v>
          </cell>
        </row>
        <row r="767">
          <cell r="A767" t="str">
            <v>NE943</v>
          </cell>
          <cell r="B767" t="str">
            <v>XXXXXXXX</v>
          </cell>
          <cell r="C767" t="str">
            <v>Yes</v>
          </cell>
          <cell r="D767" t="str">
            <v>Nonequipment</v>
          </cell>
          <cell r="E767" t="str">
            <v>ENERGY STAR Certified Home</v>
          </cell>
          <cell r="F767" t="str">
            <v>ENERGY STAR Certified Home, 30% savings above code</v>
          </cell>
          <cell r="G767" t="str">
            <v>N/A</v>
          </cell>
          <cell r="H767" t="str">
            <v>Residential</v>
          </cell>
          <cell r="I767" t="str">
            <v>Existing</v>
          </cell>
          <cell r="J767" t="str">
            <v>Manufactured Home</v>
          </cell>
          <cell r="K767" t="str">
            <v>FL Zone 2</v>
          </cell>
          <cell r="L767" t="str">
            <v>Lighting</v>
          </cell>
          <cell r="N767" t="str">
            <v/>
          </cell>
          <cell r="O767" t="str">
            <v>Per Unit</v>
          </cell>
          <cell r="P767">
            <v>0</v>
          </cell>
          <cell r="Q767">
            <v>914.29380000000003</v>
          </cell>
          <cell r="R767">
            <v>640.00566000000003</v>
          </cell>
          <cell r="S767">
            <v>274.28814</v>
          </cell>
          <cell r="T767">
            <v>0.3</v>
          </cell>
          <cell r="U767">
            <v>20</v>
          </cell>
          <cell r="V767">
            <v>274.28814</v>
          </cell>
          <cell r="W767">
            <v>0.10098277357006212</v>
          </cell>
          <cell r="X767">
            <v>3.0625545779342938E-2</v>
          </cell>
          <cell r="Y767">
            <v>3.6816310603171587E-4</v>
          </cell>
          <cell r="Z767">
            <v>1.1165464820805937E-4</v>
          </cell>
        </row>
        <row r="768">
          <cell r="A768" t="str">
            <v>NN944</v>
          </cell>
          <cell r="B768" t="str">
            <v>XXXXXXXX</v>
          </cell>
          <cell r="C768" t="str">
            <v>Yes</v>
          </cell>
          <cell r="D768" t="str">
            <v>Nonequipment</v>
          </cell>
          <cell r="E768" t="str">
            <v>ENERGY STAR Certified Home</v>
          </cell>
          <cell r="F768" t="str">
            <v>ENERGY STAR Certified Home, 30% savings above code</v>
          </cell>
          <cell r="G768" t="str">
            <v>Code-compliant new construction</v>
          </cell>
          <cell r="H768" t="str">
            <v>Residential</v>
          </cell>
          <cell r="I768" t="str">
            <v>New</v>
          </cell>
          <cell r="J768" t="str">
            <v>Single Family</v>
          </cell>
          <cell r="K768" t="str">
            <v>FL Zone 2</v>
          </cell>
          <cell r="L768" t="str">
            <v>Lighting</v>
          </cell>
          <cell r="N768" t="str">
            <v/>
          </cell>
          <cell r="O768" t="str">
            <v>Per Unit</v>
          </cell>
          <cell r="P768">
            <v>0</v>
          </cell>
          <cell r="Q768">
            <v>1322.3620000000001</v>
          </cell>
          <cell r="R768">
            <v>925.65340000000015</v>
          </cell>
          <cell r="S768">
            <v>396.70859999999999</v>
          </cell>
          <cell r="T768">
            <v>0.3</v>
          </cell>
          <cell r="U768">
            <v>20</v>
          </cell>
          <cell r="V768">
            <v>396.70859999999999</v>
          </cell>
          <cell r="W768">
            <v>0.14605347036549354</v>
          </cell>
          <cell r="X768">
            <v>4.4294359174111737E-2</v>
          </cell>
          <cell r="Y768">
            <v>3.6816310603171582E-4</v>
          </cell>
          <cell r="Z768">
            <v>1.1165464820805936E-4</v>
          </cell>
        </row>
        <row r="769">
          <cell r="A769" t="str">
            <v>NN945</v>
          </cell>
          <cell r="B769" t="str">
            <v>XXXXXXXX</v>
          </cell>
          <cell r="C769" t="str">
            <v>Yes</v>
          </cell>
          <cell r="D769" t="str">
            <v>Nonequipment</v>
          </cell>
          <cell r="E769" t="str">
            <v>ENERGY STAR Certified Home</v>
          </cell>
          <cell r="F769" t="str">
            <v>ENERGY STAR Certified Home, 30% savings above code</v>
          </cell>
          <cell r="G769" t="str">
            <v>Code-compliant new construction</v>
          </cell>
          <cell r="H769" t="str">
            <v>Residential</v>
          </cell>
          <cell r="I769" t="str">
            <v>New</v>
          </cell>
          <cell r="J769" t="str">
            <v>Multi-Family</v>
          </cell>
          <cell r="K769" t="str">
            <v>FL Zone 2</v>
          </cell>
          <cell r="L769" t="str">
            <v>Lighting</v>
          </cell>
          <cell r="N769" t="str">
            <v/>
          </cell>
          <cell r="O769" t="str">
            <v>Per Unit</v>
          </cell>
          <cell r="P769">
            <v>0</v>
          </cell>
          <cell r="Q769">
            <v>1328.2542000000001</v>
          </cell>
          <cell r="R769">
            <v>929.77794000000006</v>
          </cell>
          <cell r="S769">
            <v>398.47626000000002</v>
          </cell>
          <cell r="T769">
            <v>0.3</v>
          </cell>
          <cell r="U769">
            <v>20</v>
          </cell>
          <cell r="V769">
            <v>398.47626000000002</v>
          </cell>
          <cell r="W769">
            <v>0.1467042575615016</v>
          </cell>
          <cell r="X769">
            <v>4.4491726629563202E-2</v>
          </cell>
          <cell r="Y769">
            <v>3.6816310603171587E-4</v>
          </cell>
          <cell r="Z769">
            <v>1.1165464820805937E-4</v>
          </cell>
        </row>
        <row r="770">
          <cell r="A770" t="str">
            <v>NN946</v>
          </cell>
          <cell r="B770" t="str">
            <v>XXXXXXXX</v>
          </cell>
          <cell r="C770" t="str">
            <v>Yes</v>
          </cell>
          <cell r="D770" t="str">
            <v>Nonequipment</v>
          </cell>
          <cell r="E770" t="str">
            <v>ENERGY STAR Certified Home</v>
          </cell>
          <cell r="F770" t="str">
            <v>ENERGY STAR Certified Home, 30% savings above code</v>
          </cell>
          <cell r="G770" t="str">
            <v>Code-compliant new construction</v>
          </cell>
          <cell r="H770" t="str">
            <v>Residential</v>
          </cell>
          <cell r="I770" t="str">
            <v>New</v>
          </cell>
          <cell r="J770" t="str">
            <v>Manufactured Home</v>
          </cell>
          <cell r="K770" t="str">
            <v>FL Zone 2</v>
          </cell>
          <cell r="L770" t="str">
            <v>Lighting</v>
          </cell>
          <cell r="N770" t="str">
            <v/>
          </cell>
          <cell r="O770" t="str">
            <v>Per Unit</v>
          </cell>
          <cell r="P770">
            <v>0</v>
          </cell>
          <cell r="Q770">
            <v>914.29380000000003</v>
          </cell>
          <cell r="R770">
            <v>640.00566000000003</v>
          </cell>
          <cell r="S770">
            <v>274.28814</v>
          </cell>
          <cell r="T770">
            <v>0.3</v>
          </cell>
          <cell r="U770">
            <v>20</v>
          </cell>
          <cell r="V770">
            <v>274.28814</v>
          </cell>
          <cell r="W770">
            <v>0.10098277357006212</v>
          </cell>
          <cell r="X770">
            <v>3.0625545779342938E-2</v>
          </cell>
          <cell r="Y770">
            <v>3.6816310603171587E-4</v>
          </cell>
          <cell r="Z770">
            <v>1.1165464820805937E-4</v>
          </cell>
        </row>
        <row r="771">
          <cell r="A771" t="str">
            <v>NE947</v>
          </cell>
          <cell r="B771" t="str">
            <v>XXXXXXXX</v>
          </cell>
          <cell r="C771" t="str">
            <v>Yes</v>
          </cell>
          <cell r="D771" t="str">
            <v>Nonequipment</v>
          </cell>
          <cell r="E771" t="str">
            <v>ENERGY STAR Certified Home</v>
          </cell>
          <cell r="F771" t="str">
            <v>ENERGY STAR Certified Home, 30% savings above code</v>
          </cell>
          <cell r="G771" t="str">
            <v>N/A</v>
          </cell>
          <cell r="H771" t="str">
            <v>Residential</v>
          </cell>
          <cell r="I771" t="str">
            <v>Existing</v>
          </cell>
          <cell r="J771" t="str">
            <v>Single Family</v>
          </cell>
          <cell r="K771" t="str">
            <v>FL Zone 2</v>
          </cell>
          <cell r="L771" t="str">
            <v>Cooking</v>
          </cell>
          <cell r="N771" t="str">
            <v/>
          </cell>
          <cell r="O771" t="str">
            <v>Per Unit</v>
          </cell>
          <cell r="P771">
            <v>0</v>
          </cell>
          <cell r="Q771">
            <v>373.71100000000001</v>
          </cell>
          <cell r="R771">
            <v>261.59770000000003</v>
          </cell>
          <cell r="S771">
            <v>112.1133</v>
          </cell>
          <cell r="T771">
            <v>0.3</v>
          </cell>
          <cell r="U771">
            <v>20</v>
          </cell>
          <cell r="V771">
            <v>112.1133</v>
          </cell>
          <cell r="W771">
            <v>4.1275980755465569E-2</v>
          </cell>
          <cell r="X771">
            <v>1.2517971070944623E-2</v>
          </cell>
          <cell r="Y771">
            <v>3.6816310603171587E-4</v>
          </cell>
          <cell r="Z771">
            <v>1.1165464820805937E-4</v>
          </cell>
        </row>
        <row r="772">
          <cell r="A772" t="str">
            <v>NE948</v>
          </cell>
          <cell r="B772" t="str">
            <v>XXXXXXXX</v>
          </cell>
          <cell r="C772" t="str">
            <v>Yes</v>
          </cell>
          <cell r="D772" t="str">
            <v>Nonequipment</v>
          </cell>
          <cell r="E772" t="str">
            <v>ENERGY STAR Certified Home</v>
          </cell>
          <cell r="F772" t="str">
            <v>ENERGY STAR Certified Home, 30% savings above code</v>
          </cell>
          <cell r="G772" t="str">
            <v>N/A</v>
          </cell>
          <cell r="H772" t="str">
            <v>Residential</v>
          </cell>
          <cell r="I772" t="str">
            <v>Existing</v>
          </cell>
          <cell r="J772" t="str">
            <v>Multi-Family</v>
          </cell>
          <cell r="K772" t="str">
            <v>FL Zone 2</v>
          </cell>
          <cell r="L772" t="str">
            <v>Cooking</v>
          </cell>
          <cell r="N772" t="str">
            <v/>
          </cell>
          <cell r="O772" t="str">
            <v>Per Unit</v>
          </cell>
          <cell r="P772">
            <v>0</v>
          </cell>
          <cell r="Q772">
            <v>246.90119999999999</v>
          </cell>
          <cell r="R772">
            <v>172.83083999999999</v>
          </cell>
          <cell r="S772">
            <v>74.070359999999994</v>
          </cell>
          <cell r="T772">
            <v>0.3</v>
          </cell>
          <cell r="U772">
            <v>20</v>
          </cell>
          <cell r="V772">
            <v>74.070359999999994</v>
          </cell>
          <cell r="W772">
            <v>2.7269973802487364E-2</v>
          </cell>
          <cell r="X772">
            <v>8.2702999884443126E-3</v>
          </cell>
          <cell r="Y772">
            <v>3.6816310603171587E-4</v>
          </cell>
          <cell r="Z772">
            <v>1.1165464820805938E-4</v>
          </cell>
        </row>
        <row r="773">
          <cell r="A773" t="str">
            <v>NE949</v>
          </cell>
          <cell r="B773" t="str">
            <v>XXXXXXXX</v>
          </cell>
          <cell r="C773" t="str">
            <v>Yes</v>
          </cell>
          <cell r="D773" t="str">
            <v>Nonequipment</v>
          </cell>
          <cell r="E773" t="str">
            <v>ENERGY STAR Certified Home</v>
          </cell>
          <cell r="F773" t="str">
            <v>ENERGY STAR Certified Home, 30% savings above code</v>
          </cell>
          <cell r="G773" t="str">
            <v>N/A</v>
          </cell>
          <cell r="H773" t="str">
            <v>Residential</v>
          </cell>
          <cell r="I773" t="str">
            <v>Existing</v>
          </cell>
          <cell r="J773" t="str">
            <v>Manufactured Home</v>
          </cell>
          <cell r="K773" t="str">
            <v>FL Zone 2</v>
          </cell>
          <cell r="L773" t="str">
            <v>Cooking</v>
          </cell>
          <cell r="N773" t="str">
            <v/>
          </cell>
          <cell r="O773" t="str">
            <v>Per Unit</v>
          </cell>
          <cell r="P773">
            <v>0</v>
          </cell>
          <cell r="Q773">
            <v>154.88550000000001</v>
          </cell>
          <cell r="R773">
            <v>108.41985</v>
          </cell>
          <cell r="S773">
            <v>46.465650000000004</v>
          </cell>
          <cell r="T773">
            <v>0.3</v>
          </cell>
          <cell r="U773">
            <v>20</v>
          </cell>
          <cell r="V773">
            <v>46.465650000000004</v>
          </cell>
          <cell r="W773">
            <v>1.7106938027782601E-2</v>
          </cell>
          <cell r="X773">
            <v>5.1881058045088139E-3</v>
          </cell>
          <cell r="Y773">
            <v>3.6816310603171592E-4</v>
          </cell>
          <cell r="Z773">
            <v>1.1165464820805936E-4</v>
          </cell>
        </row>
        <row r="774">
          <cell r="A774" t="str">
            <v>NN950</v>
          </cell>
          <cell r="B774" t="str">
            <v>XXXXXXXX</v>
          </cell>
          <cell r="C774" t="str">
            <v>Yes</v>
          </cell>
          <cell r="D774" t="str">
            <v>Nonequipment</v>
          </cell>
          <cell r="E774" t="str">
            <v>ENERGY STAR Certified Home</v>
          </cell>
          <cell r="F774" t="str">
            <v>ENERGY STAR Certified Home, 30% savings above code</v>
          </cell>
          <cell r="G774" t="str">
            <v>Code-compliant new construction</v>
          </cell>
          <cell r="H774" t="str">
            <v>Residential</v>
          </cell>
          <cell r="I774" t="str">
            <v>New</v>
          </cell>
          <cell r="J774" t="str">
            <v>Single Family</v>
          </cell>
          <cell r="K774" t="str">
            <v>FL Zone 2</v>
          </cell>
          <cell r="L774" t="str">
            <v>Cooking</v>
          </cell>
          <cell r="N774" t="str">
            <v/>
          </cell>
          <cell r="O774" t="str">
            <v>Per Unit</v>
          </cell>
          <cell r="P774">
            <v>0</v>
          </cell>
          <cell r="Q774">
            <v>373.71100000000001</v>
          </cell>
          <cell r="R774">
            <v>261.59770000000003</v>
          </cell>
          <cell r="S774">
            <v>112.1133</v>
          </cell>
          <cell r="T774">
            <v>0.3</v>
          </cell>
          <cell r="U774">
            <v>20</v>
          </cell>
          <cell r="V774">
            <v>112.1133</v>
          </cell>
          <cell r="W774">
            <v>4.1275980755465569E-2</v>
          </cell>
          <cell r="X774">
            <v>1.2517971070944623E-2</v>
          </cell>
          <cell r="Y774">
            <v>3.6816310603171587E-4</v>
          </cell>
          <cell r="Z774">
            <v>1.1165464820805937E-4</v>
          </cell>
        </row>
        <row r="775">
          <cell r="A775" t="str">
            <v>NN951</v>
          </cell>
          <cell r="B775" t="str">
            <v>XXXXXXXX</v>
          </cell>
          <cell r="C775" t="str">
            <v>Yes</v>
          </cell>
          <cell r="D775" t="str">
            <v>Nonequipment</v>
          </cell>
          <cell r="E775" t="str">
            <v>ENERGY STAR Certified Home</v>
          </cell>
          <cell r="F775" t="str">
            <v>ENERGY STAR Certified Home, 30% savings above code</v>
          </cell>
          <cell r="G775" t="str">
            <v>Code-compliant new construction</v>
          </cell>
          <cell r="H775" t="str">
            <v>Residential</v>
          </cell>
          <cell r="I775" t="str">
            <v>New</v>
          </cell>
          <cell r="J775" t="str">
            <v>Multi-Family</v>
          </cell>
          <cell r="K775" t="str">
            <v>FL Zone 2</v>
          </cell>
          <cell r="L775" t="str">
            <v>Cooking</v>
          </cell>
          <cell r="N775" t="str">
            <v/>
          </cell>
          <cell r="O775" t="str">
            <v>Per Unit</v>
          </cell>
          <cell r="P775">
            <v>0</v>
          </cell>
          <cell r="Q775">
            <v>246.90119999999999</v>
          </cell>
          <cell r="R775">
            <v>172.83083999999999</v>
          </cell>
          <cell r="S775">
            <v>74.070359999999994</v>
          </cell>
          <cell r="T775">
            <v>0.3</v>
          </cell>
          <cell r="U775">
            <v>20</v>
          </cell>
          <cell r="V775">
            <v>74.070359999999994</v>
          </cell>
          <cell r="W775">
            <v>2.7269973802487364E-2</v>
          </cell>
          <cell r="X775">
            <v>8.2702999884443126E-3</v>
          </cell>
          <cell r="Y775">
            <v>3.6816310603171587E-4</v>
          </cell>
          <cell r="Z775">
            <v>1.1165464820805938E-4</v>
          </cell>
        </row>
        <row r="776">
          <cell r="A776" t="str">
            <v>NN952</v>
          </cell>
          <cell r="B776" t="str">
            <v>XXXXXXXX</v>
          </cell>
          <cell r="C776" t="str">
            <v>Yes</v>
          </cell>
          <cell r="D776" t="str">
            <v>Nonequipment</v>
          </cell>
          <cell r="E776" t="str">
            <v>ENERGY STAR Certified Home</v>
          </cell>
          <cell r="F776" t="str">
            <v>ENERGY STAR Certified Home, 30% savings above code</v>
          </cell>
          <cell r="G776" t="str">
            <v>Code-compliant new construction</v>
          </cell>
          <cell r="H776" t="str">
            <v>Residential</v>
          </cell>
          <cell r="I776" t="str">
            <v>New</v>
          </cell>
          <cell r="J776" t="str">
            <v>Manufactured Home</v>
          </cell>
          <cell r="K776" t="str">
            <v>FL Zone 2</v>
          </cell>
          <cell r="L776" t="str">
            <v>Cooking</v>
          </cell>
          <cell r="N776" t="str">
            <v/>
          </cell>
          <cell r="O776" t="str">
            <v>Per Unit</v>
          </cell>
          <cell r="P776">
            <v>0</v>
          </cell>
          <cell r="Q776">
            <v>154.88550000000001</v>
          </cell>
          <cell r="R776">
            <v>108.41985</v>
          </cell>
          <cell r="S776">
            <v>46.465650000000004</v>
          </cell>
          <cell r="T776">
            <v>0.3</v>
          </cell>
          <cell r="U776">
            <v>20</v>
          </cell>
          <cell r="V776">
            <v>46.465650000000004</v>
          </cell>
          <cell r="W776">
            <v>1.7106938027782601E-2</v>
          </cell>
          <cell r="X776">
            <v>5.1881058045088139E-3</v>
          </cell>
          <cell r="Y776">
            <v>3.6816310603171592E-4</v>
          </cell>
          <cell r="Z776">
            <v>1.1165464820805936E-4</v>
          </cell>
        </row>
        <row r="777">
          <cell r="A777" t="str">
            <v>NE953</v>
          </cell>
          <cell r="B777" t="str">
            <v>XXXXXXXX</v>
          </cell>
          <cell r="C777" t="str">
            <v>Yes</v>
          </cell>
          <cell r="D777" t="str">
            <v>Nonequipment</v>
          </cell>
          <cell r="E777" t="str">
            <v>ENERGY STAR Certified Home</v>
          </cell>
          <cell r="F777" t="str">
            <v>ENERGY STAR Certified Home, 30% savings above code</v>
          </cell>
          <cell r="G777" t="str">
            <v>N/A</v>
          </cell>
          <cell r="H777" t="str">
            <v>Residential</v>
          </cell>
          <cell r="I777" t="str">
            <v>Existing</v>
          </cell>
          <cell r="J777" t="str">
            <v>Single Family</v>
          </cell>
          <cell r="K777" t="str">
            <v>FL Zone 2</v>
          </cell>
          <cell r="L777" t="str">
            <v>Appliances</v>
          </cell>
          <cell r="N777" t="str">
            <v/>
          </cell>
          <cell r="O777" t="str">
            <v>Per Unit</v>
          </cell>
          <cell r="P777">
            <v>0</v>
          </cell>
          <cell r="Q777">
            <v>2417.7739999999999</v>
          </cell>
          <cell r="R777">
            <v>1692.4418000000001</v>
          </cell>
          <cell r="S777">
            <v>725.33219999999994</v>
          </cell>
          <cell r="T777">
            <v>0.3</v>
          </cell>
          <cell r="U777">
            <v>20</v>
          </cell>
          <cell r="V777">
            <v>725.33219999999994</v>
          </cell>
          <cell r="W777">
            <v>0.26704055565681772</v>
          </cell>
          <cell r="X777">
            <v>8.0986711624977753E-2</v>
          </cell>
          <cell r="Y777">
            <v>3.6816310603171587E-4</v>
          </cell>
          <cell r="Z777">
            <v>1.1165464820805937E-4</v>
          </cell>
        </row>
        <row r="778">
          <cell r="A778" t="str">
            <v>NE954</v>
          </cell>
          <cell r="B778" t="str">
            <v>XXXXXXXX</v>
          </cell>
          <cell r="C778" t="str">
            <v>Yes</v>
          </cell>
          <cell r="D778" t="str">
            <v>Nonequipment</v>
          </cell>
          <cell r="E778" t="str">
            <v>ENERGY STAR Certified Home</v>
          </cell>
          <cell r="F778" t="str">
            <v>ENERGY STAR Certified Home, 30% savings above code</v>
          </cell>
          <cell r="G778" t="str">
            <v>N/A</v>
          </cell>
          <cell r="H778" t="str">
            <v>Residential</v>
          </cell>
          <cell r="I778" t="str">
            <v>Existing</v>
          </cell>
          <cell r="J778" t="str">
            <v>Multi-Family</v>
          </cell>
          <cell r="K778" t="str">
            <v>FL Zone 2</v>
          </cell>
          <cell r="L778" t="str">
            <v>Appliances</v>
          </cell>
          <cell r="N778" t="str">
            <v/>
          </cell>
          <cell r="O778" t="str">
            <v>Per Unit</v>
          </cell>
          <cell r="P778">
            <v>0</v>
          </cell>
          <cell r="Q778">
            <v>916.13339999999994</v>
          </cell>
          <cell r="R778">
            <v>641.29337999999996</v>
          </cell>
          <cell r="S778">
            <v>274.84001999999998</v>
          </cell>
          <cell r="T778">
            <v>0.3</v>
          </cell>
          <cell r="U778">
            <v>20</v>
          </cell>
          <cell r="V778">
            <v>274.84001999999998</v>
          </cell>
          <cell r="W778">
            <v>0.1011859554250189</v>
          </cell>
          <cell r="X778">
            <v>3.0687165746595999E-2</v>
          </cell>
          <cell r="Y778">
            <v>3.6816310603171587E-4</v>
          </cell>
          <cell r="Z778">
            <v>1.1165464820805937E-4</v>
          </cell>
        </row>
        <row r="779">
          <cell r="A779" t="str">
            <v>NE955</v>
          </cell>
          <cell r="B779" t="str">
            <v>XXXXXXXX</v>
          </cell>
          <cell r="C779" t="str">
            <v>Yes</v>
          </cell>
          <cell r="D779" t="str">
            <v>Nonequipment</v>
          </cell>
          <cell r="E779" t="str">
            <v>ENERGY STAR Certified Home</v>
          </cell>
          <cell r="F779" t="str">
            <v>ENERGY STAR Certified Home, 30% savings above code</v>
          </cell>
          <cell r="G779" t="str">
            <v>N/A</v>
          </cell>
          <cell r="H779" t="str">
            <v>Residential</v>
          </cell>
          <cell r="I779" t="str">
            <v>Existing</v>
          </cell>
          <cell r="J779" t="str">
            <v>Manufactured Home</v>
          </cell>
          <cell r="K779" t="str">
            <v>FL Zone 2</v>
          </cell>
          <cell r="L779" t="str">
            <v>Appliances</v>
          </cell>
          <cell r="N779" t="str">
            <v/>
          </cell>
          <cell r="O779" t="str">
            <v>Per Unit</v>
          </cell>
          <cell r="P779">
            <v>0</v>
          </cell>
          <cell r="Q779">
            <v>1346.0958000000001</v>
          </cell>
          <cell r="R779">
            <v>942.26706000000013</v>
          </cell>
          <cell r="S779">
            <v>403.82873999999998</v>
          </cell>
          <cell r="T779">
            <v>0.3</v>
          </cell>
          <cell r="U779">
            <v>20</v>
          </cell>
          <cell r="V779">
            <v>403.82873999999998</v>
          </cell>
          <cell r="W779">
            <v>0.14867484322327421</v>
          </cell>
          <cell r="X779">
            <v>4.5089355901003873E-2</v>
          </cell>
          <cell r="Y779">
            <v>3.6816310603171587E-4</v>
          </cell>
          <cell r="Z779">
            <v>1.1165464820805937E-4</v>
          </cell>
        </row>
        <row r="780">
          <cell r="A780" t="str">
            <v>NN956</v>
          </cell>
          <cell r="B780" t="str">
            <v>XXXXXXXX</v>
          </cell>
          <cell r="C780" t="str">
            <v>Yes</v>
          </cell>
          <cell r="D780" t="str">
            <v>Nonequipment</v>
          </cell>
          <cell r="E780" t="str">
            <v>ENERGY STAR Certified Home</v>
          </cell>
          <cell r="F780" t="str">
            <v>ENERGY STAR Certified Home, 30% savings above code</v>
          </cell>
          <cell r="G780" t="str">
            <v>Code-compliant new construction</v>
          </cell>
          <cell r="H780" t="str">
            <v>Residential</v>
          </cell>
          <cell r="I780" t="str">
            <v>New</v>
          </cell>
          <cell r="J780" t="str">
            <v>Single Family</v>
          </cell>
          <cell r="K780" t="str">
            <v>FL Zone 2</v>
          </cell>
          <cell r="L780" t="str">
            <v>Appliances</v>
          </cell>
          <cell r="N780" t="str">
            <v/>
          </cell>
          <cell r="O780" t="str">
            <v>Per Unit</v>
          </cell>
          <cell r="P780">
            <v>0</v>
          </cell>
          <cell r="Q780">
            <v>2417.7739999999999</v>
          </cell>
          <cell r="R780">
            <v>1692.4418000000001</v>
          </cell>
          <cell r="S780">
            <v>725.33219999999994</v>
          </cell>
          <cell r="T780">
            <v>0.3</v>
          </cell>
          <cell r="U780">
            <v>20</v>
          </cell>
          <cell r="V780">
            <v>725.33219999999994</v>
          </cell>
          <cell r="W780">
            <v>0.26704055565681772</v>
          </cell>
          <cell r="X780">
            <v>8.0986711624977753E-2</v>
          </cell>
          <cell r="Y780">
            <v>3.6816310603171587E-4</v>
          </cell>
          <cell r="Z780">
            <v>1.1165464820805937E-4</v>
          </cell>
        </row>
        <row r="781">
          <cell r="A781" t="str">
            <v>NN957</v>
          </cell>
          <cell r="B781" t="str">
            <v>XXXXXXXX</v>
          </cell>
          <cell r="C781" t="str">
            <v>Yes</v>
          </cell>
          <cell r="D781" t="str">
            <v>Nonequipment</v>
          </cell>
          <cell r="E781" t="str">
            <v>ENERGY STAR Certified Home</v>
          </cell>
          <cell r="F781" t="str">
            <v>ENERGY STAR Certified Home, 30% savings above code</v>
          </cell>
          <cell r="G781" t="str">
            <v>Code-compliant new construction</v>
          </cell>
          <cell r="H781" t="str">
            <v>Residential</v>
          </cell>
          <cell r="I781" t="str">
            <v>New</v>
          </cell>
          <cell r="J781" t="str">
            <v>Multi-Family</v>
          </cell>
          <cell r="K781" t="str">
            <v>FL Zone 2</v>
          </cell>
          <cell r="L781" t="str">
            <v>Appliances</v>
          </cell>
          <cell r="N781" t="str">
            <v/>
          </cell>
          <cell r="O781" t="str">
            <v>Per Unit</v>
          </cell>
          <cell r="P781">
            <v>0</v>
          </cell>
          <cell r="Q781">
            <v>916.13339999999994</v>
          </cell>
          <cell r="R781">
            <v>641.29337999999996</v>
          </cell>
          <cell r="S781">
            <v>274.84001999999998</v>
          </cell>
          <cell r="T781">
            <v>0.3</v>
          </cell>
          <cell r="U781">
            <v>20</v>
          </cell>
          <cell r="V781">
            <v>274.84001999999998</v>
          </cell>
          <cell r="W781">
            <v>0.1011859554250189</v>
          </cell>
          <cell r="X781">
            <v>3.0687165746595999E-2</v>
          </cell>
          <cell r="Y781">
            <v>3.6816310603171587E-4</v>
          </cell>
          <cell r="Z781">
            <v>1.1165464820805937E-4</v>
          </cell>
        </row>
        <row r="782">
          <cell r="A782" t="str">
            <v>NN958</v>
          </cell>
          <cell r="B782" t="str">
            <v>XXXXXXXX</v>
          </cell>
          <cell r="C782" t="str">
            <v>Yes</v>
          </cell>
          <cell r="D782" t="str">
            <v>Nonequipment</v>
          </cell>
          <cell r="E782" t="str">
            <v>ENERGY STAR Certified Home</v>
          </cell>
          <cell r="F782" t="str">
            <v>ENERGY STAR Certified Home, 30% savings above code</v>
          </cell>
          <cell r="G782" t="str">
            <v>Code-compliant new construction</v>
          </cell>
          <cell r="H782" t="str">
            <v>Residential</v>
          </cell>
          <cell r="I782" t="str">
            <v>New</v>
          </cell>
          <cell r="J782" t="str">
            <v>Manufactured Home</v>
          </cell>
          <cell r="K782" t="str">
            <v>FL Zone 2</v>
          </cell>
          <cell r="L782" t="str">
            <v>Appliances</v>
          </cell>
          <cell r="N782" t="str">
            <v/>
          </cell>
          <cell r="O782" t="str">
            <v>Per Unit</v>
          </cell>
          <cell r="P782">
            <v>0</v>
          </cell>
          <cell r="Q782">
            <v>1346.0958000000001</v>
          </cell>
          <cell r="R782">
            <v>942.26706000000013</v>
          </cell>
          <cell r="S782">
            <v>403.82873999999998</v>
          </cell>
          <cell r="T782">
            <v>0.3</v>
          </cell>
          <cell r="U782">
            <v>20</v>
          </cell>
          <cell r="V782">
            <v>403.82873999999998</v>
          </cell>
          <cell r="W782">
            <v>0.14867484322327421</v>
          </cell>
          <cell r="X782">
            <v>4.5089355901003873E-2</v>
          </cell>
          <cell r="Y782">
            <v>3.6816310603171587E-4</v>
          </cell>
          <cell r="Z782">
            <v>1.1165464820805937E-4</v>
          </cell>
        </row>
        <row r="783">
          <cell r="A783" t="str">
            <v>NE959</v>
          </cell>
          <cell r="B783" t="str">
            <v>XXXXXXXX</v>
          </cell>
          <cell r="C783" t="str">
            <v>Yes</v>
          </cell>
          <cell r="D783" t="str">
            <v>Nonequipment</v>
          </cell>
          <cell r="E783" t="str">
            <v>ENERGY STAR Certified Home</v>
          </cell>
          <cell r="F783" t="str">
            <v>ENERGY STAR Certified Home, 30% savings above code</v>
          </cell>
          <cell r="G783" t="str">
            <v>N/A</v>
          </cell>
          <cell r="H783" t="str">
            <v>Residential</v>
          </cell>
          <cell r="I783" t="str">
            <v>Existing</v>
          </cell>
          <cell r="J783" t="str">
            <v>Single Family</v>
          </cell>
          <cell r="K783" t="str">
            <v>FL Zone 2</v>
          </cell>
          <cell r="L783" t="str">
            <v>Electronics</v>
          </cell>
          <cell r="N783" t="str">
            <v/>
          </cell>
          <cell r="O783" t="str">
            <v>Per Unit</v>
          </cell>
          <cell r="P783">
            <v>0</v>
          </cell>
          <cell r="Q783">
            <v>974.37199999999996</v>
          </cell>
          <cell r="R783">
            <v>682.06039999999996</v>
          </cell>
          <cell r="S783">
            <v>292.3116</v>
          </cell>
          <cell r="T783">
            <v>0.3</v>
          </cell>
          <cell r="U783">
            <v>20</v>
          </cell>
          <cell r="V783">
            <v>292.3116</v>
          </cell>
          <cell r="W783">
            <v>0.10761834658510051</v>
          </cell>
          <cell r="X783">
            <v>3.2637948865134971E-2</v>
          </cell>
          <cell r="Y783">
            <v>3.6816310603171587E-4</v>
          </cell>
          <cell r="Z783">
            <v>1.1165464820805938E-4</v>
          </cell>
        </row>
        <row r="784">
          <cell r="A784" t="str">
            <v>NE960</v>
          </cell>
          <cell r="B784" t="str">
            <v>XXXXXXXX</v>
          </cell>
          <cell r="C784" t="str">
            <v>Yes</v>
          </cell>
          <cell r="D784" t="str">
            <v>Nonequipment</v>
          </cell>
          <cell r="E784" t="str">
            <v>ENERGY STAR Certified Home</v>
          </cell>
          <cell r="F784" t="str">
            <v>ENERGY STAR Certified Home, 30% savings above code</v>
          </cell>
          <cell r="G784" t="str">
            <v>N/A</v>
          </cell>
          <cell r="H784" t="str">
            <v>Residential</v>
          </cell>
          <cell r="I784" t="str">
            <v>Existing</v>
          </cell>
          <cell r="J784" t="str">
            <v>Multi-Family</v>
          </cell>
          <cell r="K784" t="str">
            <v>FL Zone 2</v>
          </cell>
          <cell r="L784" t="str">
            <v>Electronics</v>
          </cell>
          <cell r="N784" t="str">
            <v/>
          </cell>
          <cell r="O784" t="str">
            <v>Per Unit</v>
          </cell>
          <cell r="P784">
            <v>0</v>
          </cell>
          <cell r="Q784">
            <v>1041.4404</v>
          </cell>
          <cell r="R784">
            <v>729.00828000000001</v>
          </cell>
          <cell r="S784">
            <v>312.43212</v>
          </cell>
          <cell r="T784">
            <v>0.3</v>
          </cell>
          <cell r="U784">
            <v>20</v>
          </cell>
          <cell r="V784">
            <v>312.43212</v>
          </cell>
          <cell r="W784">
            <v>0.11502597972327377</v>
          </cell>
          <cell r="X784">
            <v>3.4884498447498191E-2</v>
          </cell>
          <cell r="Y784">
            <v>3.6816310603171587E-4</v>
          </cell>
          <cell r="Z784">
            <v>1.1165464820805937E-4</v>
          </cell>
        </row>
        <row r="785">
          <cell r="A785" t="str">
            <v>NE961</v>
          </cell>
          <cell r="B785" t="str">
            <v>XXXXXXXX</v>
          </cell>
          <cell r="C785" t="str">
            <v>Yes</v>
          </cell>
          <cell r="D785" t="str">
            <v>Nonequipment</v>
          </cell>
          <cell r="E785" t="str">
            <v>ENERGY STAR Certified Home</v>
          </cell>
          <cell r="F785" t="str">
            <v>ENERGY STAR Certified Home, 30% savings above code</v>
          </cell>
          <cell r="G785" t="str">
            <v>N/A</v>
          </cell>
          <cell r="H785" t="str">
            <v>Residential</v>
          </cell>
          <cell r="I785" t="str">
            <v>Existing</v>
          </cell>
          <cell r="J785" t="str">
            <v>Manufactured Home</v>
          </cell>
          <cell r="K785" t="str">
            <v>FL Zone 2</v>
          </cell>
          <cell r="L785" t="str">
            <v>Electronics</v>
          </cell>
          <cell r="N785" t="str">
            <v/>
          </cell>
          <cell r="O785" t="str">
            <v>Per Unit</v>
          </cell>
          <cell r="P785">
            <v>0</v>
          </cell>
          <cell r="Q785">
            <v>267.52949999999998</v>
          </cell>
          <cell r="R785">
            <v>187.27064999999999</v>
          </cell>
          <cell r="S785">
            <v>80.258849999999995</v>
          </cell>
          <cell r="T785">
            <v>0.3</v>
          </cell>
          <cell r="U785">
            <v>20</v>
          </cell>
          <cell r="V785">
            <v>80.258849999999995</v>
          </cell>
          <cell r="W785">
            <v>2.9548347502533576E-2</v>
          </cell>
          <cell r="X785">
            <v>8.9612736623334056E-3</v>
          </cell>
          <cell r="Y785">
            <v>3.6816310603171587E-4</v>
          </cell>
          <cell r="Z785">
            <v>1.1165464820805937E-4</v>
          </cell>
        </row>
        <row r="786">
          <cell r="A786" t="str">
            <v>NN962</v>
          </cell>
          <cell r="B786" t="str">
            <v>XXXXXXXX</v>
          </cell>
          <cell r="C786" t="str">
            <v>Yes</v>
          </cell>
          <cell r="D786" t="str">
            <v>Nonequipment</v>
          </cell>
          <cell r="E786" t="str">
            <v>ENERGY STAR Certified Home</v>
          </cell>
          <cell r="F786" t="str">
            <v>ENERGY STAR Certified Home, 30% savings above code</v>
          </cell>
          <cell r="G786" t="str">
            <v>Code-compliant new construction</v>
          </cell>
          <cell r="H786" t="str">
            <v>Residential</v>
          </cell>
          <cell r="I786" t="str">
            <v>New</v>
          </cell>
          <cell r="J786" t="str">
            <v>Single Family</v>
          </cell>
          <cell r="K786" t="str">
            <v>FL Zone 2</v>
          </cell>
          <cell r="L786" t="str">
            <v>Electronics</v>
          </cell>
          <cell r="N786" t="str">
            <v/>
          </cell>
          <cell r="O786" t="str">
            <v>Per Unit</v>
          </cell>
          <cell r="P786">
            <v>0</v>
          </cell>
          <cell r="Q786">
            <v>974.37199999999996</v>
          </cell>
          <cell r="R786">
            <v>682.06039999999996</v>
          </cell>
          <cell r="S786">
            <v>292.3116</v>
          </cell>
          <cell r="T786">
            <v>0.3</v>
          </cell>
          <cell r="U786">
            <v>20</v>
          </cell>
          <cell r="V786">
            <v>292.3116</v>
          </cell>
          <cell r="W786">
            <v>0.10761834658510051</v>
          </cell>
          <cell r="X786">
            <v>3.2637948865134971E-2</v>
          </cell>
          <cell r="Y786">
            <v>3.6816310603171587E-4</v>
          </cell>
          <cell r="Z786">
            <v>1.1165464820805938E-4</v>
          </cell>
        </row>
        <row r="787">
          <cell r="A787" t="str">
            <v>NN963</v>
          </cell>
          <cell r="B787" t="str">
            <v>XXXXXXXX</v>
          </cell>
          <cell r="C787" t="str">
            <v>Yes</v>
          </cell>
          <cell r="D787" t="str">
            <v>Nonequipment</v>
          </cell>
          <cell r="E787" t="str">
            <v>ENERGY STAR Certified Home</v>
          </cell>
          <cell r="F787" t="str">
            <v>ENERGY STAR Certified Home, 30% savings above code</v>
          </cell>
          <cell r="G787" t="str">
            <v>Code-compliant new construction</v>
          </cell>
          <cell r="H787" t="str">
            <v>Residential</v>
          </cell>
          <cell r="I787" t="str">
            <v>New</v>
          </cell>
          <cell r="J787" t="str">
            <v>Multi-Family</v>
          </cell>
          <cell r="K787" t="str">
            <v>FL Zone 2</v>
          </cell>
          <cell r="L787" t="str">
            <v>Electronics</v>
          </cell>
          <cell r="N787" t="str">
            <v/>
          </cell>
          <cell r="O787" t="str">
            <v>Per Unit</v>
          </cell>
          <cell r="P787">
            <v>0</v>
          </cell>
          <cell r="Q787">
            <v>1041.4404</v>
          </cell>
          <cell r="R787">
            <v>729.00828000000001</v>
          </cell>
          <cell r="S787">
            <v>312.43212</v>
          </cell>
          <cell r="T787">
            <v>0.3</v>
          </cell>
          <cell r="U787">
            <v>20</v>
          </cell>
          <cell r="V787">
            <v>312.43212</v>
          </cell>
          <cell r="W787">
            <v>0.11502597972327377</v>
          </cell>
          <cell r="X787">
            <v>3.4884498447498191E-2</v>
          </cell>
          <cell r="Y787">
            <v>3.6816310603171587E-4</v>
          </cell>
          <cell r="Z787">
            <v>1.1165464820805937E-4</v>
          </cell>
        </row>
        <row r="788">
          <cell r="A788" t="str">
            <v>NN964</v>
          </cell>
          <cell r="B788" t="str">
            <v>XXXXXXXX</v>
          </cell>
          <cell r="C788" t="str">
            <v>Yes</v>
          </cell>
          <cell r="D788" t="str">
            <v>Nonequipment</v>
          </cell>
          <cell r="E788" t="str">
            <v>ENERGY STAR Certified Home</v>
          </cell>
          <cell r="F788" t="str">
            <v>ENERGY STAR Certified Home, 30% savings above code</v>
          </cell>
          <cell r="G788" t="str">
            <v>Code-compliant new construction</v>
          </cell>
          <cell r="H788" t="str">
            <v>Residential</v>
          </cell>
          <cell r="I788" t="str">
            <v>New</v>
          </cell>
          <cell r="J788" t="str">
            <v>Manufactured Home</v>
          </cell>
          <cell r="K788" t="str">
            <v>FL Zone 2</v>
          </cell>
          <cell r="L788" t="str">
            <v>Electronics</v>
          </cell>
          <cell r="N788" t="str">
            <v/>
          </cell>
          <cell r="O788" t="str">
            <v>Per Unit</v>
          </cell>
          <cell r="P788">
            <v>0</v>
          </cell>
          <cell r="Q788">
            <v>267.52949999999998</v>
          </cell>
          <cell r="R788">
            <v>187.27064999999999</v>
          </cell>
          <cell r="S788">
            <v>80.258849999999995</v>
          </cell>
          <cell r="T788">
            <v>0.3</v>
          </cell>
          <cell r="U788">
            <v>20</v>
          </cell>
          <cell r="V788">
            <v>80.258849999999995</v>
          </cell>
          <cell r="W788">
            <v>2.9548347502533576E-2</v>
          </cell>
          <cell r="X788">
            <v>8.9612736623334056E-3</v>
          </cell>
          <cell r="Y788">
            <v>3.6816310603171587E-4</v>
          </cell>
          <cell r="Z788">
            <v>1.1165464820805937E-4</v>
          </cell>
        </row>
        <row r="789">
          <cell r="A789" t="str">
            <v>NE965</v>
          </cell>
          <cell r="B789" t="str">
            <v>XXXXXXXX</v>
          </cell>
          <cell r="C789" t="str">
            <v>Yes</v>
          </cell>
          <cell r="D789" t="str">
            <v>Nonequipment</v>
          </cell>
          <cell r="E789" t="str">
            <v>ENERGY STAR Certified Home</v>
          </cell>
          <cell r="F789" t="str">
            <v>ENERGY STAR Certified Home, 30% savings above code</v>
          </cell>
          <cell r="G789" t="str">
            <v>N/A</v>
          </cell>
          <cell r="H789" t="str">
            <v>Residential</v>
          </cell>
          <cell r="I789" t="str">
            <v>Existing</v>
          </cell>
          <cell r="J789" t="str">
            <v>Single Family</v>
          </cell>
          <cell r="K789" t="str">
            <v>FL Zone 2</v>
          </cell>
          <cell r="L789" t="str">
            <v>Miscellaneous</v>
          </cell>
          <cell r="N789" t="str">
            <v/>
          </cell>
          <cell r="O789" t="str">
            <v>Per Unit</v>
          </cell>
          <cell r="P789">
            <v>0</v>
          </cell>
          <cell r="Q789">
            <v>965.29399999999998</v>
          </cell>
          <cell r="R789">
            <v>675.70579999999995</v>
          </cell>
          <cell r="S789">
            <v>289.58819999999997</v>
          </cell>
          <cell r="T789">
            <v>0.3</v>
          </cell>
          <cell r="U789">
            <v>20</v>
          </cell>
          <cell r="V789">
            <v>289.58819999999997</v>
          </cell>
          <cell r="W789">
            <v>0.10661569118213374</v>
          </cell>
          <cell r="X789">
            <v>3.2333868596205136E-2</v>
          </cell>
          <cell r="Y789">
            <v>3.6816310603171587E-4</v>
          </cell>
          <cell r="Z789">
            <v>1.1165464820805937E-4</v>
          </cell>
        </row>
        <row r="790">
          <cell r="A790" t="str">
            <v>NE966</v>
          </cell>
          <cell r="B790" t="str">
            <v>XXXXXXXX</v>
          </cell>
          <cell r="C790" t="str">
            <v>Yes</v>
          </cell>
          <cell r="D790" t="str">
            <v>Nonequipment</v>
          </cell>
          <cell r="E790" t="str">
            <v>ENERGY STAR Certified Home</v>
          </cell>
          <cell r="F790" t="str">
            <v>ENERGY STAR Certified Home, 30% savings above code</v>
          </cell>
          <cell r="G790" t="str">
            <v>N/A</v>
          </cell>
          <cell r="H790" t="str">
            <v>Residential</v>
          </cell>
          <cell r="I790" t="str">
            <v>Existing</v>
          </cell>
          <cell r="J790" t="str">
            <v>Multi-Family</v>
          </cell>
          <cell r="K790" t="str">
            <v>FL Zone 2</v>
          </cell>
          <cell r="L790" t="str">
            <v>Miscellaneous</v>
          </cell>
          <cell r="N790" t="str">
            <v/>
          </cell>
          <cell r="O790" t="str">
            <v>Per Unit</v>
          </cell>
          <cell r="P790">
            <v>0</v>
          </cell>
          <cell r="Q790">
            <v>775.04700000000003</v>
          </cell>
          <cell r="R790">
            <v>542.53290000000004</v>
          </cell>
          <cell r="S790">
            <v>232.51409999999998</v>
          </cell>
          <cell r="T790">
            <v>0.3</v>
          </cell>
          <cell r="U790">
            <v>20</v>
          </cell>
          <cell r="V790">
            <v>232.51409999999998</v>
          </cell>
          <cell r="W790">
            <v>8.5603113252168975E-2</v>
          </cell>
          <cell r="X790">
            <v>2.5961280038913535E-2</v>
          </cell>
          <cell r="Y790">
            <v>3.6816310603171582E-4</v>
          </cell>
          <cell r="Z790">
            <v>1.1165464820805937E-4</v>
          </cell>
        </row>
        <row r="791">
          <cell r="A791" t="str">
            <v>NE967</v>
          </cell>
          <cell r="B791" t="str">
            <v>XXXXXXXX</v>
          </cell>
          <cell r="C791" t="str">
            <v>Yes</v>
          </cell>
          <cell r="D791" t="str">
            <v>Nonequipment</v>
          </cell>
          <cell r="E791" t="str">
            <v>ENERGY STAR Certified Home</v>
          </cell>
          <cell r="F791" t="str">
            <v>ENERGY STAR Certified Home, 30% savings above code</v>
          </cell>
          <cell r="G791" t="str">
            <v>N/A</v>
          </cell>
          <cell r="H791" t="str">
            <v>Residential</v>
          </cell>
          <cell r="I791" t="str">
            <v>Existing</v>
          </cell>
          <cell r="J791" t="str">
            <v>Manufactured Home</v>
          </cell>
          <cell r="K791" t="str">
            <v>FL Zone 2</v>
          </cell>
          <cell r="L791" t="str">
            <v>Miscellaneous</v>
          </cell>
          <cell r="N791" t="str">
            <v/>
          </cell>
          <cell r="O791" t="str">
            <v>Per Unit</v>
          </cell>
          <cell r="P791">
            <v>0</v>
          </cell>
          <cell r="Q791">
            <v>151.13069999999999</v>
          </cell>
          <cell r="R791">
            <v>105.79149</v>
          </cell>
          <cell r="S791">
            <v>45.339209999999994</v>
          </cell>
          <cell r="T791">
            <v>0.3</v>
          </cell>
          <cell r="U791">
            <v>20</v>
          </cell>
          <cell r="V791">
            <v>45.339209999999994</v>
          </cell>
          <cell r="W791">
            <v>1.6692224378624231E-2</v>
          </cell>
          <cell r="X791">
            <v>5.0623335425813267E-3</v>
          </cell>
          <cell r="Y791">
            <v>3.6816310603171587E-4</v>
          </cell>
          <cell r="Z791">
            <v>1.1165464820805937E-4</v>
          </cell>
        </row>
        <row r="792">
          <cell r="A792" t="str">
            <v>NN968</v>
          </cell>
          <cell r="B792" t="str">
            <v>XXXXXXXX</v>
          </cell>
          <cell r="C792" t="str">
            <v>Yes</v>
          </cell>
          <cell r="D792" t="str">
            <v>Nonequipment</v>
          </cell>
          <cell r="E792" t="str">
            <v>ENERGY STAR Certified Home</v>
          </cell>
          <cell r="F792" t="str">
            <v>ENERGY STAR Certified Home, 30% savings above code</v>
          </cell>
          <cell r="G792" t="str">
            <v>Code-compliant new construction</v>
          </cell>
          <cell r="H792" t="str">
            <v>Residential</v>
          </cell>
          <cell r="I792" t="str">
            <v>New</v>
          </cell>
          <cell r="J792" t="str">
            <v>Single Family</v>
          </cell>
          <cell r="K792" t="str">
            <v>FL Zone 2</v>
          </cell>
          <cell r="L792" t="str">
            <v>Miscellaneous</v>
          </cell>
          <cell r="N792" t="str">
            <v/>
          </cell>
          <cell r="O792" t="str">
            <v>Per Unit</v>
          </cell>
          <cell r="P792">
            <v>0</v>
          </cell>
          <cell r="Q792">
            <v>965.29399999999998</v>
          </cell>
          <cell r="R792">
            <v>675.70579999999995</v>
          </cell>
          <cell r="S792">
            <v>289.58819999999997</v>
          </cell>
          <cell r="T792">
            <v>0.3</v>
          </cell>
          <cell r="U792">
            <v>20</v>
          </cell>
          <cell r="V792">
            <v>289.58819999999997</v>
          </cell>
          <cell r="W792">
            <v>0.10661569118213374</v>
          </cell>
          <cell r="X792">
            <v>3.2333868596205136E-2</v>
          </cell>
          <cell r="Y792">
            <v>3.6816310603171587E-4</v>
          </cell>
          <cell r="Z792">
            <v>1.1165464820805937E-4</v>
          </cell>
        </row>
        <row r="793">
          <cell r="A793" t="str">
            <v>NN969</v>
          </cell>
          <cell r="B793" t="str">
            <v>XXXXXXXX</v>
          </cell>
          <cell r="C793" t="str">
            <v>Yes</v>
          </cell>
          <cell r="D793" t="str">
            <v>Nonequipment</v>
          </cell>
          <cell r="E793" t="str">
            <v>ENERGY STAR Certified Home</v>
          </cell>
          <cell r="F793" t="str">
            <v>ENERGY STAR Certified Home, 30% savings above code</v>
          </cell>
          <cell r="G793" t="str">
            <v>Code-compliant new construction</v>
          </cell>
          <cell r="H793" t="str">
            <v>Residential</v>
          </cell>
          <cell r="I793" t="str">
            <v>New</v>
          </cell>
          <cell r="J793" t="str">
            <v>Multi-Family</v>
          </cell>
          <cell r="K793" t="str">
            <v>FL Zone 2</v>
          </cell>
          <cell r="L793" t="str">
            <v>Miscellaneous</v>
          </cell>
          <cell r="N793" t="str">
            <v/>
          </cell>
          <cell r="O793" t="str">
            <v>Per Unit</v>
          </cell>
          <cell r="P793">
            <v>0</v>
          </cell>
          <cell r="Q793">
            <v>775.04700000000003</v>
          </cell>
          <cell r="R793">
            <v>542.53290000000004</v>
          </cell>
          <cell r="S793">
            <v>232.51409999999998</v>
          </cell>
          <cell r="T793">
            <v>0.3</v>
          </cell>
          <cell r="U793">
            <v>20</v>
          </cell>
          <cell r="V793">
            <v>232.51409999999998</v>
          </cell>
          <cell r="W793">
            <v>8.5603113252168975E-2</v>
          </cell>
          <cell r="X793">
            <v>2.5961280038913535E-2</v>
          </cell>
          <cell r="Y793">
            <v>3.6816310603171582E-4</v>
          </cell>
          <cell r="Z793">
            <v>1.1165464820805937E-4</v>
          </cell>
        </row>
        <row r="794">
          <cell r="A794" t="str">
            <v>NN970</v>
          </cell>
          <cell r="B794" t="str">
            <v>XXXXXXXX</v>
          </cell>
          <cell r="C794" t="str">
            <v>Yes</v>
          </cell>
          <cell r="D794" t="str">
            <v>Nonequipment</v>
          </cell>
          <cell r="E794" t="str">
            <v>ENERGY STAR Certified Home</v>
          </cell>
          <cell r="F794" t="str">
            <v>ENERGY STAR Certified Home, 30% savings above code</v>
          </cell>
          <cell r="G794" t="str">
            <v>Code-compliant new construction</v>
          </cell>
          <cell r="H794" t="str">
            <v>Residential</v>
          </cell>
          <cell r="I794" t="str">
            <v>New</v>
          </cell>
          <cell r="J794" t="str">
            <v>Manufactured Home</v>
          </cell>
          <cell r="K794" t="str">
            <v>FL Zone 2</v>
          </cell>
          <cell r="L794" t="str">
            <v>Miscellaneous</v>
          </cell>
          <cell r="N794" t="str">
            <v/>
          </cell>
          <cell r="O794" t="str">
            <v>Per Unit</v>
          </cell>
          <cell r="P794">
            <v>0</v>
          </cell>
          <cell r="Q794">
            <v>151.13069999999999</v>
          </cell>
          <cell r="R794">
            <v>105.79149</v>
          </cell>
          <cell r="S794">
            <v>45.339209999999994</v>
          </cell>
          <cell r="T794">
            <v>0.3</v>
          </cell>
          <cell r="U794">
            <v>20</v>
          </cell>
          <cell r="V794">
            <v>45.339209999999994</v>
          </cell>
          <cell r="W794">
            <v>1.6692224378624231E-2</v>
          </cell>
          <cell r="X794">
            <v>5.0623335425813267E-3</v>
          </cell>
          <cell r="Y794">
            <v>3.6816310603171587E-4</v>
          </cell>
          <cell r="Z794">
            <v>1.1165464820805937E-4</v>
          </cell>
        </row>
        <row r="795">
          <cell r="A795" t="str">
            <v>ET971</v>
          </cell>
          <cell r="B795" t="str">
            <v>XXXXXXXX</v>
          </cell>
          <cell r="C795" t="str">
            <v>Yes</v>
          </cell>
          <cell r="D795" t="str">
            <v>Equipment</v>
          </cell>
          <cell r="E795" t="str">
            <v>Heat Pump Water Heater</v>
          </cell>
          <cell r="F795" t="str">
            <v>Heat Pump Water Heater (EF=2.50)</v>
          </cell>
          <cell r="G795" t="str">
            <v>Code-Compliant 50 Gallon Electric Resistance Water Heater</v>
          </cell>
          <cell r="H795" t="str">
            <v>Residential</v>
          </cell>
          <cell r="I795" t="str">
            <v>Turnover</v>
          </cell>
          <cell r="J795" t="str">
            <v>Single Family</v>
          </cell>
          <cell r="K795" t="str">
            <v>FL Zone 2</v>
          </cell>
          <cell r="L795" t="str">
            <v>Domestic Hot Water</v>
          </cell>
          <cell r="M795" t="str">
            <v>Conventional Tank</v>
          </cell>
          <cell r="N795" t="str">
            <v/>
          </cell>
          <cell r="O795" t="str">
            <v>Per Water Heater</v>
          </cell>
          <cell r="P795">
            <v>0.27439999999999998</v>
          </cell>
          <cell r="Q795">
            <v>2495.4175219106755</v>
          </cell>
          <cell r="R795">
            <v>935.49896353298482</v>
          </cell>
          <cell r="S795">
            <v>1559.9185583776907</v>
          </cell>
          <cell r="T795">
            <v>0.62511325046050892</v>
          </cell>
          <cell r="U795">
            <v>10</v>
          </cell>
          <cell r="V795">
            <v>1559.9185583776907</v>
          </cell>
          <cell r="W795">
            <v>0.14043136133667217</v>
          </cell>
          <cell r="X795">
            <v>0.42974331018223122</v>
          </cell>
          <cell r="Y795">
            <v>9.0024803270960657E-5</v>
          </cell>
          <cell r="Z795">
            <v>2.7549086320837325E-4</v>
          </cell>
        </row>
        <row r="796">
          <cell r="A796" t="str">
            <v>ET972</v>
          </cell>
          <cell r="B796" t="str">
            <v>XXXXXXXX</v>
          </cell>
          <cell r="C796" t="str">
            <v>Yes</v>
          </cell>
          <cell r="D796" t="str">
            <v>Equipment</v>
          </cell>
          <cell r="E796" t="str">
            <v>Heat Pump Water Heater</v>
          </cell>
          <cell r="F796" t="str">
            <v>Heat Pump Water Heater (EF=2.50)</v>
          </cell>
          <cell r="G796" t="str">
            <v>Code-Compliant 50 Gallon Electric Resistance Water Heater</v>
          </cell>
          <cell r="H796" t="str">
            <v>Residential</v>
          </cell>
          <cell r="I796" t="str">
            <v>Turnover</v>
          </cell>
          <cell r="J796" t="str">
            <v>Multi-Family</v>
          </cell>
          <cell r="K796" t="str">
            <v>FL Zone 2</v>
          </cell>
          <cell r="L796" t="str">
            <v>Domestic Hot Water</v>
          </cell>
          <cell r="M796" t="str">
            <v>Conventional Tank</v>
          </cell>
          <cell r="N796" t="str">
            <v/>
          </cell>
          <cell r="O796" t="str">
            <v>Per Water Heater</v>
          </cell>
          <cell r="P796">
            <v>0.38219999999999998</v>
          </cell>
          <cell r="Q796">
            <v>1961.563082939525</v>
          </cell>
          <cell r="R796">
            <v>735.36400817986123</v>
          </cell>
          <cell r="S796">
            <v>1226.1990747596637</v>
          </cell>
          <cell r="T796">
            <v>0.62511325046050914</v>
          </cell>
          <cell r="U796">
            <v>10</v>
          </cell>
          <cell r="V796">
            <v>1226.1990747596637</v>
          </cell>
          <cell r="W796">
            <v>0.11038833047627271</v>
          </cell>
          <cell r="X796">
            <v>0.33780664157084839</v>
          </cell>
          <cell r="Y796">
            <v>9.0024803270960657E-5</v>
          </cell>
          <cell r="Z796">
            <v>2.7549086320837325E-4</v>
          </cell>
        </row>
        <row r="797">
          <cell r="A797" t="str">
            <v>ET973</v>
          </cell>
          <cell r="B797" t="str">
            <v>XXXXXXXX</v>
          </cell>
          <cell r="C797" t="str">
            <v>Yes</v>
          </cell>
          <cell r="D797" t="str">
            <v>Equipment</v>
          </cell>
          <cell r="E797" t="str">
            <v>Heat Pump Water Heater</v>
          </cell>
          <cell r="F797" t="str">
            <v>Heat Pump Water Heater (EF=2.50)</v>
          </cell>
          <cell r="G797" t="str">
            <v>Code-Compliant 50 Gallon Electric Resistance Water Heater</v>
          </cell>
          <cell r="H797" t="str">
            <v>Residential</v>
          </cell>
          <cell r="I797" t="str">
            <v>Turnover</v>
          </cell>
          <cell r="J797" t="str">
            <v>Manufactured Home</v>
          </cell>
          <cell r="K797" t="str">
            <v>FL Zone 2</v>
          </cell>
          <cell r="L797" t="str">
            <v>Domestic Hot Water</v>
          </cell>
          <cell r="M797" t="str">
            <v>Conventional Tank</v>
          </cell>
          <cell r="N797" t="str">
            <v/>
          </cell>
          <cell r="O797" t="str">
            <v>Per Water Heater</v>
          </cell>
          <cell r="P797">
            <v>0.27439999999999998</v>
          </cell>
          <cell r="Q797">
            <v>1945.9255655042241</v>
          </cell>
          <cell r="R797">
            <v>729.5017100976745</v>
          </cell>
          <cell r="S797">
            <v>1216.4238554065496</v>
          </cell>
          <cell r="T797">
            <v>0.62511325046050892</v>
          </cell>
          <cell r="U797">
            <v>10</v>
          </cell>
          <cell r="V797">
            <v>1216.4238554065496</v>
          </cell>
          <cell r="W797">
            <v>0.10950831827707812</v>
          </cell>
          <cell r="X797">
            <v>0.33511365795320774</v>
          </cell>
          <cell r="Y797">
            <v>9.0024803270960657E-5</v>
          </cell>
          <cell r="Z797">
            <v>2.7549086320837325E-4</v>
          </cell>
        </row>
        <row r="798">
          <cell r="A798" t="str">
            <v>EN977</v>
          </cell>
          <cell r="B798" t="str">
            <v>XXXXXXXX</v>
          </cell>
          <cell r="C798" t="str">
            <v>Yes</v>
          </cell>
          <cell r="D798" t="str">
            <v>Equipment</v>
          </cell>
          <cell r="E798" t="str">
            <v>Heat Pump Water Heater</v>
          </cell>
          <cell r="F798" t="str">
            <v>Heat Pump Water Heater (EF=2.50)</v>
          </cell>
          <cell r="G798" t="str">
            <v>Code-Compliant 50 Gallon Electric Resistance Water Heater</v>
          </cell>
          <cell r="H798" t="str">
            <v>Residential</v>
          </cell>
          <cell r="I798" t="str">
            <v>New</v>
          </cell>
          <cell r="J798" t="str">
            <v>Single Family</v>
          </cell>
          <cell r="K798" t="str">
            <v>FL Zone 2</v>
          </cell>
          <cell r="L798" t="str">
            <v>Domestic Hot Water</v>
          </cell>
          <cell r="M798" t="str">
            <v>Conventional Tank</v>
          </cell>
          <cell r="N798" t="str">
            <v/>
          </cell>
          <cell r="O798" t="str">
            <v>Per Water Heater</v>
          </cell>
          <cell r="P798">
            <v>0.27439999999999998</v>
          </cell>
          <cell r="Q798">
            <v>2495.4175219106755</v>
          </cell>
          <cell r="R798">
            <v>935.49896353298482</v>
          </cell>
          <cell r="S798">
            <v>1559.9185583776907</v>
          </cell>
          <cell r="T798">
            <v>0.62511325046050892</v>
          </cell>
          <cell r="U798">
            <v>10</v>
          </cell>
          <cell r="V798">
            <v>1559.9185583776907</v>
          </cell>
          <cell r="W798">
            <v>0.14043136133667217</v>
          </cell>
          <cell r="X798">
            <v>0.42974331018223122</v>
          </cell>
          <cell r="Y798">
            <v>9.0024803270960657E-5</v>
          </cell>
          <cell r="Z798">
            <v>2.7549086320837325E-4</v>
          </cell>
        </row>
        <row r="799">
          <cell r="A799" t="str">
            <v>EN978</v>
          </cell>
          <cell r="B799" t="str">
            <v>XXXXXXXX</v>
          </cell>
          <cell r="C799" t="str">
            <v>Yes</v>
          </cell>
          <cell r="D799" t="str">
            <v>Equipment</v>
          </cell>
          <cell r="E799" t="str">
            <v>Heat Pump Water Heater</v>
          </cell>
          <cell r="F799" t="str">
            <v>Heat Pump Water Heater (EF=2.50)</v>
          </cell>
          <cell r="G799" t="str">
            <v>Code-Compliant 50 Gallon Electric Resistance Water Heater</v>
          </cell>
          <cell r="H799" t="str">
            <v>Residential</v>
          </cell>
          <cell r="I799" t="str">
            <v>New</v>
          </cell>
          <cell r="J799" t="str">
            <v>Multi-Family</v>
          </cell>
          <cell r="K799" t="str">
            <v>FL Zone 2</v>
          </cell>
          <cell r="L799" t="str">
            <v>Domestic Hot Water</v>
          </cell>
          <cell r="M799" t="str">
            <v>Conventional Tank</v>
          </cell>
          <cell r="N799" t="str">
            <v/>
          </cell>
          <cell r="O799" t="str">
            <v>Per Water Heater</v>
          </cell>
          <cell r="P799">
            <v>0.38219999999999998</v>
          </cell>
          <cell r="Q799">
            <v>1961.563082939525</v>
          </cell>
          <cell r="R799">
            <v>735.36400817986123</v>
          </cell>
          <cell r="S799">
            <v>1226.1990747596637</v>
          </cell>
          <cell r="T799">
            <v>0.62511325046050914</v>
          </cell>
          <cell r="U799">
            <v>10</v>
          </cell>
          <cell r="V799">
            <v>1226.1990747596637</v>
          </cell>
          <cell r="W799">
            <v>0.11038833047627271</v>
          </cell>
          <cell r="X799">
            <v>0.33780664157084839</v>
          </cell>
          <cell r="Y799">
            <v>9.0024803270960657E-5</v>
          </cell>
          <cell r="Z799">
            <v>2.7549086320837325E-4</v>
          </cell>
        </row>
        <row r="800">
          <cell r="A800" t="str">
            <v>EN979</v>
          </cell>
          <cell r="B800" t="str">
            <v>XXXXXXXX</v>
          </cell>
          <cell r="C800" t="str">
            <v>Yes</v>
          </cell>
          <cell r="D800" t="str">
            <v>Equipment</v>
          </cell>
          <cell r="E800" t="str">
            <v>Heat Pump Water Heater</v>
          </cell>
          <cell r="F800" t="str">
            <v>Heat Pump Water Heater (EF=2.50)</v>
          </cell>
          <cell r="G800" t="str">
            <v>Code-Compliant 50 Gallon Electric Resistance Water Heater</v>
          </cell>
          <cell r="H800" t="str">
            <v>Residential</v>
          </cell>
          <cell r="I800" t="str">
            <v>New</v>
          </cell>
          <cell r="J800" t="str">
            <v>Manufactured Home</v>
          </cell>
          <cell r="K800" t="str">
            <v>FL Zone 2</v>
          </cell>
          <cell r="L800" t="str">
            <v>Domestic Hot Water</v>
          </cell>
          <cell r="M800" t="str">
            <v>Conventional Tank</v>
          </cell>
          <cell r="N800" t="str">
            <v/>
          </cell>
          <cell r="O800" t="str">
            <v>Per Water Heater</v>
          </cell>
          <cell r="P800">
            <v>0.27439999999999998</v>
          </cell>
          <cell r="Q800">
            <v>1945.9255655042241</v>
          </cell>
          <cell r="R800">
            <v>729.5017100976745</v>
          </cell>
          <cell r="S800">
            <v>1216.4238554065496</v>
          </cell>
          <cell r="T800">
            <v>0.62511325046050892</v>
          </cell>
          <cell r="U800">
            <v>10</v>
          </cell>
          <cell r="V800">
            <v>1216.4238554065496</v>
          </cell>
          <cell r="W800">
            <v>0.10950831827707812</v>
          </cell>
          <cell r="X800">
            <v>0.33511365795320774</v>
          </cell>
          <cell r="Y800">
            <v>9.0024803270960657E-5</v>
          </cell>
          <cell r="Z800">
            <v>2.7549086320837325E-4</v>
          </cell>
        </row>
        <row r="801">
          <cell r="A801" t="str">
            <v>ET980</v>
          </cell>
          <cell r="B801" t="str">
            <v>XXXXXXXX</v>
          </cell>
          <cell r="C801" t="str">
            <v>Yes</v>
          </cell>
          <cell r="D801" t="str">
            <v>Equipment</v>
          </cell>
          <cell r="E801" t="str">
            <v>Solar Water Heater</v>
          </cell>
          <cell r="F801" t="str">
            <v>Solar Powered 50 Gallon Electric Resistance Water Heater (EF = 1.84)</v>
          </cell>
          <cell r="G801" t="str">
            <v>Code-Compliant 50 Gallon Electric Resistance Water Heater</v>
          </cell>
          <cell r="H801" t="str">
            <v>Residential</v>
          </cell>
          <cell r="I801" t="str">
            <v>Turnover</v>
          </cell>
          <cell r="J801" t="str">
            <v>Single Family</v>
          </cell>
          <cell r="K801" t="str">
            <v>FL Zone 2</v>
          </cell>
          <cell r="L801" t="str">
            <v>Domestic Hot Water</v>
          </cell>
          <cell r="M801" t="str">
            <v>Conventional Tank</v>
          </cell>
          <cell r="N801" t="str">
            <v/>
          </cell>
          <cell r="O801" t="str">
            <v>Per Water Heater</v>
          </cell>
          <cell r="P801">
            <v>0.21559999999999999</v>
          </cell>
          <cell r="Q801">
            <v>2495.4175219106755</v>
          </cell>
          <cell r="R801">
            <v>582.2640884458242</v>
          </cell>
          <cell r="S801">
            <v>1913.1534334648513</v>
          </cell>
          <cell r="T801">
            <v>0.76666666666666672</v>
          </cell>
          <cell r="U801">
            <v>15</v>
          </cell>
          <cell r="V801">
            <v>1913.1534334648513</v>
          </cell>
          <cell r="W801">
            <v>0.14299276308173736</v>
          </cell>
          <cell r="X801">
            <v>2.007534981262785E-2</v>
          </cell>
          <cell r="Y801">
            <v>7.4741921155151527E-5</v>
          </cell>
          <cell r="Z801">
            <v>1.0493329735853973E-5</v>
          </cell>
        </row>
        <row r="802">
          <cell r="A802" t="str">
            <v>ET981</v>
          </cell>
          <cell r="B802" t="str">
            <v>XXXXXXXX</v>
          </cell>
          <cell r="C802" t="str">
            <v>Yes</v>
          </cell>
          <cell r="D802" t="str">
            <v>Equipment</v>
          </cell>
          <cell r="E802" t="str">
            <v>Solar Water Heater</v>
          </cell>
          <cell r="F802" t="str">
            <v>Solar Powered 50 Gallon Electric Resistance Water Heater (EF = 1.84)</v>
          </cell>
          <cell r="G802" t="str">
            <v>Code-Compliant 50 Gallon Electric Resistance Water Heater</v>
          </cell>
          <cell r="H802" t="str">
            <v>Residential</v>
          </cell>
          <cell r="I802" t="str">
            <v>Turnover</v>
          </cell>
          <cell r="J802" t="str">
            <v>Multi-Family</v>
          </cell>
          <cell r="K802" t="str">
            <v>FL Zone 2</v>
          </cell>
          <cell r="L802" t="str">
            <v>Domestic Hot Water</v>
          </cell>
          <cell r="M802" t="str">
            <v>Conventional Tank</v>
          </cell>
          <cell r="N802" t="str">
            <v/>
          </cell>
          <cell r="O802" t="str">
            <v>Per Water Heater</v>
          </cell>
          <cell r="P802">
            <v>0.10779999999999999</v>
          </cell>
          <cell r="Q802">
            <v>1961.563082939525</v>
          </cell>
          <cell r="R802">
            <v>457.69805268588902</v>
          </cell>
          <cell r="S802">
            <v>1503.865030253636</v>
          </cell>
          <cell r="T802">
            <v>0.76666666666666672</v>
          </cell>
          <cell r="U802">
            <v>15</v>
          </cell>
          <cell r="V802">
            <v>1503.865030253636</v>
          </cell>
          <cell r="W802">
            <v>0.11240176151920682</v>
          </cell>
          <cell r="X802">
            <v>1.5780551640671412E-2</v>
          </cell>
          <cell r="Y802">
            <v>7.4741921155151527E-5</v>
          </cell>
          <cell r="Z802">
            <v>1.0493329735853972E-5</v>
          </cell>
        </row>
        <row r="803">
          <cell r="A803" t="str">
            <v>ET982</v>
          </cell>
          <cell r="B803" t="str">
            <v>XXXXXXXX</v>
          </cell>
          <cell r="C803" t="str">
            <v>Yes</v>
          </cell>
          <cell r="D803" t="str">
            <v>Equipment</v>
          </cell>
          <cell r="E803" t="str">
            <v>Solar Water Heater</v>
          </cell>
          <cell r="F803" t="str">
            <v>Solar Powered 50 Gallon Electric Resistance Water Heater (EF = 1.84)</v>
          </cell>
          <cell r="G803" t="str">
            <v>Code-Compliant 50 Gallon Electric Resistance Water Heater</v>
          </cell>
          <cell r="H803" t="str">
            <v>Residential</v>
          </cell>
          <cell r="I803" t="str">
            <v>Turnover</v>
          </cell>
          <cell r="J803" t="str">
            <v>Manufactured Home</v>
          </cell>
          <cell r="K803" t="str">
            <v>FL Zone 2</v>
          </cell>
          <cell r="L803" t="str">
            <v>Domestic Hot Water</v>
          </cell>
          <cell r="M803" t="str">
            <v>Conventional Tank</v>
          </cell>
          <cell r="N803" t="str">
            <v/>
          </cell>
          <cell r="O803" t="str">
            <v>Per Water Heater</v>
          </cell>
          <cell r="P803">
            <v>0.21559999999999999</v>
          </cell>
          <cell r="Q803">
            <v>1945.9255655042241</v>
          </cell>
          <cell r="R803">
            <v>454.04929861765231</v>
          </cell>
          <cell r="S803">
            <v>1491.8762668865718</v>
          </cell>
          <cell r="T803">
            <v>0.76666666666666661</v>
          </cell>
          <cell r="U803">
            <v>15</v>
          </cell>
          <cell r="V803">
            <v>1491.8762668865718</v>
          </cell>
          <cell r="W803">
            <v>0.11150569831287795</v>
          </cell>
          <cell r="X803">
            <v>1.5654749593535681E-2</v>
          </cell>
          <cell r="Y803">
            <v>7.4741921155151527E-5</v>
          </cell>
          <cell r="Z803">
            <v>1.0493329735853973E-5</v>
          </cell>
        </row>
        <row r="804">
          <cell r="A804" t="str">
            <v>EN986</v>
          </cell>
          <cell r="B804" t="str">
            <v>XXXXXXXX</v>
          </cell>
          <cell r="C804" t="str">
            <v>Yes</v>
          </cell>
          <cell r="D804" t="str">
            <v>Equipment</v>
          </cell>
          <cell r="E804" t="str">
            <v>Solar Water Heater</v>
          </cell>
          <cell r="F804" t="str">
            <v>Solar Powered 50 Gallon Electric Resistance Water Heater (EF = 1.84)</v>
          </cell>
          <cell r="G804" t="str">
            <v>Code-Compliant 50 Gallon Electric Resistance Water Heater</v>
          </cell>
          <cell r="H804" t="str">
            <v>Residential</v>
          </cell>
          <cell r="I804" t="str">
            <v>New</v>
          </cell>
          <cell r="J804" t="str">
            <v>Single Family</v>
          </cell>
          <cell r="K804" t="str">
            <v>FL Zone 2</v>
          </cell>
          <cell r="L804" t="str">
            <v>Domestic Hot Water</v>
          </cell>
          <cell r="M804" t="str">
            <v>Conventional Tank</v>
          </cell>
          <cell r="N804" t="str">
            <v/>
          </cell>
          <cell r="O804" t="str">
            <v>Per Water Heater</v>
          </cell>
          <cell r="P804">
            <v>0.21559999999999999</v>
          </cell>
          <cell r="Q804">
            <v>2495.4175219106755</v>
          </cell>
          <cell r="R804">
            <v>582.2640884458242</v>
          </cell>
          <cell r="S804">
            <v>1913.1534334648513</v>
          </cell>
          <cell r="T804">
            <v>0.76666666666666672</v>
          </cell>
          <cell r="U804">
            <v>15</v>
          </cell>
          <cell r="V804">
            <v>1913.1534334648513</v>
          </cell>
          <cell r="W804">
            <v>0.14299276308173736</v>
          </cell>
          <cell r="X804">
            <v>2.007534981262785E-2</v>
          </cell>
          <cell r="Y804">
            <v>7.4741921155151527E-5</v>
          </cell>
          <cell r="Z804">
            <v>1.0493329735853973E-5</v>
          </cell>
        </row>
        <row r="805">
          <cell r="A805" t="str">
            <v>EN987</v>
          </cell>
          <cell r="B805" t="str">
            <v>XXXXXXXX</v>
          </cell>
          <cell r="C805" t="str">
            <v>Yes</v>
          </cell>
          <cell r="D805" t="str">
            <v>Equipment</v>
          </cell>
          <cell r="E805" t="str">
            <v>Solar Water Heater</v>
          </cell>
          <cell r="F805" t="str">
            <v>Solar Powered 50 Gallon Electric Resistance Water Heater (EF = 1.84)</v>
          </cell>
          <cell r="G805" t="str">
            <v>Code-Compliant 50 Gallon Electric Resistance Water Heater</v>
          </cell>
          <cell r="H805" t="str">
            <v>Residential</v>
          </cell>
          <cell r="I805" t="str">
            <v>New</v>
          </cell>
          <cell r="J805" t="str">
            <v>Multi-Family</v>
          </cell>
          <cell r="K805" t="str">
            <v>FL Zone 2</v>
          </cell>
          <cell r="L805" t="str">
            <v>Domestic Hot Water</v>
          </cell>
          <cell r="M805" t="str">
            <v>Conventional Tank</v>
          </cell>
          <cell r="N805" t="str">
            <v/>
          </cell>
          <cell r="O805" t="str">
            <v>Per Water Heater</v>
          </cell>
          <cell r="P805">
            <v>0.10779999999999999</v>
          </cell>
          <cell r="Q805">
            <v>1961.563082939525</v>
          </cell>
          <cell r="R805">
            <v>457.69805268588902</v>
          </cell>
          <cell r="S805">
            <v>1503.865030253636</v>
          </cell>
          <cell r="T805">
            <v>0.76666666666666672</v>
          </cell>
          <cell r="U805">
            <v>15</v>
          </cell>
          <cell r="V805">
            <v>1503.865030253636</v>
          </cell>
          <cell r="W805">
            <v>0.11240176151920682</v>
          </cell>
          <cell r="X805">
            <v>1.5780551640671412E-2</v>
          </cell>
          <cell r="Y805">
            <v>7.4741921155151527E-5</v>
          </cell>
          <cell r="Z805">
            <v>1.0493329735853972E-5</v>
          </cell>
        </row>
        <row r="806">
          <cell r="A806" t="str">
            <v>EN988</v>
          </cell>
          <cell r="B806" t="str">
            <v>XXXXXXXX</v>
          </cell>
          <cell r="C806" t="str">
            <v>Yes</v>
          </cell>
          <cell r="D806" t="str">
            <v>Equipment</v>
          </cell>
          <cell r="E806" t="str">
            <v>Solar Water Heater</v>
          </cell>
          <cell r="F806" t="str">
            <v>Solar Powered 50 Gallon Electric Resistance Water Heater (EF = 1.84)</v>
          </cell>
          <cell r="G806" t="str">
            <v>Code-Compliant 50 Gallon Electric Resistance Water Heater</v>
          </cell>
          <cell r="H806" t="str">
            <v>Residential</v>
          </cell>
          <cell r="I806" t="str">
            <v>New</v>
          </cell>
          <cell r="J806" t="str">
            <v>Manufactured Home</v>
          </cell>
          <cell r="K806" t="str">
            <v>FL Zone 2</v>
          </cell>
          <cell r="L806" t="str">
            <v>Domestic Hot Water</v>
          </cell>
          <cell r="M806" t="str">
            <v>Conventional Tank</v>
          </cell>
          <cell r="N806" t="str">
            <v/>
          </cell>
          <cell r="O806" t="str">
            <v>Per Water Heater</v>
          </cell>
          <cell r="P806">
            <v>0.21559999999999999</v>
          </cell>
          <cell r="Q806">
            <v>1945.9255655042241</v>
          </cell>
          <cell r="R806">
            <v>454.04929861765231</v>
          </cell>
          <cell r="S806">
            <v>1491.8762668865718</v>
          </cell>
          <cell r="T806">
            <v>0.76666666666666661</v>
          </cell>
          <cell r="U806">
            <v>15</v>
          </cell>
          <cell r="V806">
            <v>1491.8762668865718</v>
          </cell>
          <cell r="W806">
            <v>0.11150569831287795</v>
          </cell>
          <cell r="X806">
            <v>1.5654749593535681E-2</v>
          </cell>
          <cell r="Y806">
            <v>7.4741921155151527E-5</v>
          </cell>
          <cell r="Z806">
            <v>1.0493329735853973E-5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d Load Shapes"/>
      <sheetName val="TEAPOT Measure Input"/>
      <sheetName val="DEF_TRC_1yr"/>
      <sheetName val="DEF_TRC_2yr"/>
      <sheetName val="DEF_TRC_3yr"/>
      <sheetName val="DEF_TRC_2yr_L"/>
      <sheetName val="DEF_TRC_2yr_H"/>
      <sheetName val="DEF_TRC_2yr_CO2"/>
    </sheetNames>
    <sheetDataSet>
      <sheetData sheetId="0"/>
      <sheetData sheetId="1">
        <row r="50">
          <cell r="C50" t="str">
            <v>End Use in TEAPot</v>
          </cell>
          <cell r="D50" t="str">
            <v>Matched Load Shape</v>
          </cell>
        </row>
        <row r="51">
          <cell r="C51" t="str">
            <v>Exterior Lighting</v>
          </cell>
          <cell r="D51" t="str">
            <v>Exterior</v>
          </cell>
        </row>
        <row r="52">
          <cell r="C52" t="str">
            <v>Process Specific</v>
          </cell>
          <cell r="D52" t="str">
            <v>ProcessHeating</v>
          </cell>
        </row>
        <row r="53">
          <cell r="C53" t="str">
            <v>Process Heating</v>
          </cell>
          <cell r="D53" t="str">
            <v>ProcessHeating</v>
          </cell>
        </row>
        <row r="54">
          <cell r="C54" t="str">
            <v>Process Cooling</v>
          </cell>
          <cell r="D54" t="str">
            <v>ProcessHeating</v>
          </cell>
        </row>
        <row r="55">
          <cell r="C55" t="str">
            <v>Motors Pumps</v>
          </cell>
          <cell r="D55" t="str">
            <v>MachineDrives</v>
          </cell>
        </row>
        <row r="56">
          <cell r="C56" t="str">
            <v>Motors Fans Blowers</v>
          </cell>
          <cell r="D56" t="str">
            <v>MachineDrives</v>
          </cell>
        </row>
        <row r="57">
          <cell r="C57" t="str">
            <v>Industrial Lighting</v>
          </cell>
          <cell r="D57" t="str">
            <v>Lighting</v>
          </cell>
        </row>
        <row r="58">
          <cell r="C58" t="str">
            <v>HVAC</v>
          </cell>
          <cell r="D58" t="str">
            <v>HVAC</v>
          </cell>
        </row>
        <row r="59">
          <cell r="C59" t="str">
            <v>Compressed Air</v>
          </cell>
          <cell r="D59" t="str">
            <v>MachineDrives</v>
          </cell>
        </row>
        <row r="60">
          <cell r="C60" t="str">
            <v>Other</v>
          </cell>
          <cell r="D60" t="str">
            <v>Other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6"/>
  <sheetViews>
    <sheetView workbookViewId="0">
      <selection activeCell="C37" sqref="C37"/>
    </sheetView>
  </sheetViews>
  <sheetFormatPr defaultRowHeight="15" x14ac:dyDescent="0.25"/>
  <cols>
    <col min="2" max="2" width="23.7109375" customWidth="1"/>
    <col min="3" max="3" width="17.42578125" customWidth="1"/>
    <col min="4" max="4" width="25" customWidth="1"/>
    <col min="5" max="5" width="16.5703125" customWidth="1"/>
    <col min="6" max="6" width="11.85546875" customWidth="1"/>
    <col min="10" max="10" width="23.7109375" customWidth="1"/>
    <col min="11" max="11" width="17.42578125" customWidth="1"/>
    <col min="12" max="12" width="25" customWidth="1"/>
    <col min="13" max="13" width="16.5703125" customWidth="1"/>
    <col min="14" max="14" width="11.85546875" customWidth="1"/>
    <col min="18" max="18" width="23.7109375" customWidth="1"/>
    <col min="19" max="19" width="17.42578125" customWidth="1"/>
    <col min="20" max="20" width="25" customWidth="1"/>
    <col min="21" max="21" width="16.5703125" customWidth="1"/>
    <col min="22" max="22" width="11.85546875" customWidth="1"/>
  </cols>
  <sheetData>
    <row r="1" spans="1:20" x14ac:dyDescent="0.25">
      <c r="A1" s="56" t="s">
        <v>105</v>
      </c>
      <c r="B1" s="56" t="s">
        <v>106</v>
      </c>
      <c r="I1" t="s">
        <v>116</v>
      </c>
      <c r="J1" t="s">
        <v>117</v>
      </c>
      <c r="Q1" t="s">
        <v>118</v>
      </c>
      <c r="R1" t="s">
        <v>119</v>
      </c>
    </row>
    <row r="3" spans="1:20" ht="15.75" thickBot="1" x14ac:dyDescent="0.3"/>
    <row r="4" spans="1:20" ht="15.75" thickBot="1" x14ac:dyDescent="0.3">
      <c r="B4" s="42" t="s">
        <v>97</v>
      </c>
      <c r="C4" s="42" t="s">
        <v>98</v>
      </c>
      <c r="D4" s="43" t="s">
        <v>99</v>
      </c>
      <c r="J4" s="42" t="s">
        <v>97</v>
      </c>
      <c r="K4" s="42" t="s">
        <v>98</v>
      </c>
      <c r="L4" s="43" t="s">
        <v>99</v>
      </c>
      <c r="R4" s="42" t="s">
        <v>97</v>
      </c>
      <c r="S4" s="42" t="s">
        <v>98</v>
      </c>
      <c r="T4" s="43" t="s">
        <v>99</v>
      </c>
    </row>
    <row r="5" spans="1:20" ht="15.6" customHeight="1" thickBot="1" x14ac:dyDescent="0.3">
      <c r="B5" s="44" t="s">
        <v>100</v>
      </c>
      <c r="C5" s="45"/>
      <c r="D5" s="46"/>
      <c r="J5" s="44" t="s">
        <v>100</v>
      </c>
      <c r="K5" s="45"/>
      <c r="L5" s="46"/>
      <c r="R5" s="44" t="s">
        <v>100</v>
      </c>
      <c r="S5" s="45"/>
      <c r="T5" s="46"/>
    </row>
    <row r="6" spans="1:20" ht="15.75" thickBot="1" x14ac:dyDescent="0.3">
      <c r="B6" s="47" t="s">
        <v>23</v>
      </c>
      <c r="C6" s="63">
        <f>SUMPRODUCT(1/COUNTIF(MeasureCount!C3:C47,MeasureCount!C3:C47))</f>
        <v>13.000000000000002</v>
      </c>
      <c r="D6" s="64">
        <f>COUNTA(MeasureCount!C3:C47)</f>
        <v>45</v>
      </c>
      <c r="J6" s="47" t="s">
        <v>23</v>
      </c>
      <c r="K6" s="63">
        <f>SUMPRODUCT(1/COUNTIF(MeasureCount!K3:K47,MeasureCount!K3:K47))</f>
        <v>13.000000000000002</v>
      </c>
      <c r="L6" s="64">
        <f>COUNTA(MeasureCount!K3:K47)</f>
        <v>45</v>
      </c>
      <c r="R6" s="47" t="s">
        <v>23</v>
      </c>
      <c r="S6" s="63">
        <f>SUMPRODUCT(1/COUNTIF(MeasureCount!S3:S43,MeasureCount!S3:S43))</f>
        <v>12.999999999999998</v>
      </c>
      <c r="T6" s="64">
        <f>COUNTA(MeasureCount!S3:S43)</f>
        <v>41</v>
      </c>
    </row>
    <row r="7" spans="1:20" ht="15" customHeight="1" thickBot="1" x14ac:dyDescent="0.3">
      <c r="B7" s="47" t="s">
        <v>101</v>
      </c>
      <c r="C7" s="63">
        <f>SUMPRODUCT(1/COUNTIF(MeasureCount!E3:E195,MeasureCount!E3:E195))</f>
        <v>14</v>
      </c>
      <c r="D7" s="64">
        <f>COUNTA(MeasureCount!E3:E195)</f>
        <v>193</v>
      </c>
      <c r="J7" s="47" t="s">
        <v>101</v>
      </c>
      <c r="K7" s="63">
        <f>SUMPRODUCT(1/COUNTIF(MeasureCount!M3:M239,MeasureCount!M3:M239))</f>
        <v>15.999999999999989</v>
      </c>
      <c r="L7" s="64">
        <f>COUNTA(MeasureCount!M3:M239)</f>
        <v>237</v>
      </c>
      <c r="R7" s="47" t="s">
        <v>101</v>
      </c>
      <c r="S7" s="63">
        <f>SUMPRODUCT(1/COUNTIF(MeasureCount!U3:U183,MeasureCount!U3:U183))</f>
        <v>14</v>
      </c>
      <c r="T7" s="64">
        <f>COUNTA(MeasureCount!U3:U183)</f>
        <v>181</v>
      </c>
    </row>
    <row r="8" spans="1:20" ht="15.75" thickBot="1" x14ac:dyDescent="0.3">
      <c r="B8" s="47" t="s">
        <v>102</v>
      </c>
      <c r="C8" s="63">
        <v>0</v>
      </c>
      <c r="D8" s="64">
        <v>0</v>
      </c>
      <c r="J8" s="47" t="s">
        <v>102</v>
      </c>
      <c r="K8" s="63">
        <v>0</v>
      </c>
      <c r="L8" s="64">
        <v>0</v>
      </c>
      <c r="R8" s="47" t="s">
        <v>102</v>
      </c>
      <c r="S8" s="63">
        <v>0</v>
      </c>
      <c r="T8" s="64">
        <v>0</v>
      </c>
    </row>
    <row r="9" spans="1:20" ht="15.75" thickBot="1" x14ac:dyDescent="0.3">
      <c r="B9" s="47" t="s">
        <v>103</v>
      </c>
      <c r="C9" s="63">
        <f>SUM(C6:C8)</f>
        <v>27</v>
      </c>
      <c r="D9" s="64">
        <f>SUM(D6:D8)</f>
        <v>238</v>
      </c>
      <c r="J9" s="47" t="s">
        <v>103</v>
      </c>
      <c r="K9" s="63">
        <f>SUM(K6:K8)</f>
        <v>28.999999999999993</v>
      </c>
      <c r="L9" s="64">
        <f>SUM(L6:L8)</f>
        <v>282</v>
      </c>
      <c r="R9" s="47" t="s">
        <v>103</v>
      </c>
      <c r="S9" s="63">
        <f>SUM(S6:S8)</f>
        <v>27</v>
      </c>
      <c r="T9" s="64">
        <f>SUM(T6:T8)</f>
        <v>222</v>
      </c>
    </row>
    <row r="10" spans="1:20" ht="15" customHeight="1" thickBot="1" x14ac:dyDescent="0.3">
      <c r="B10" s="44" t="s">
        <v>104</v>
      </c>
      <c r="C10" s="45"/>
      <c r="D10" s="46"/>
      <c r="J10" s="44" t="s">
        <v>104</v>
      </c>
      <c r="K10" s="45"/>
      <c r="L10" s="46"/>
      <c r="R10" s="44" t="s">
        <v>104</v>
      </c>
      <c r="S10" s="45"/>
      <c r="T10" s="46"/>
    </row>
    <row r="11" spans="1:20" ht="15.75" thickBot="1" x14ac:dyDescent="0.3">
      <c r="B11" s="47" t="s">
        <v>23</v>
      </c>
      <c r="C11" s="63">
        <f>SUMPRODUCT(1/COUNTIF(MeasureCount!B3:B89,MeasureCount!B3:B89))</f>
        <v>19.999999999999996</v>
      </c>
      <c r="D11" s="64">
        <f>COUNTA(MeasureCount!B3:B89)</f>
        <v>87</v>
      </c>
      <c r="J11" s="47" t="s">
        <v>23</v>
      </c>
      <c r="K11" s="63">
        <f>SUMPRODUCT(1/COUNTIF(MeasureCount!J3:J119,MeasureCount!J3:J119))</f>
        <v>26</v>
      </c>
      <c r="L11" s="64">
        <f>COUNTA(MeasureCount!J3:J119)</f>
        <v>117</v>
      </c>
      <c r="R11" s="47" t="s">
        <v>23</v>
      </c>
      <c r="S11" s="63">
        <f>SUMPRODUCT(1/COUNTIF(MeasureCount!R3:R53,MeasureCount!R3:R53))</f>
        <v>14.999999999999998</v>
      </c>
      <c r="T11" s="64">
        <f>COUNTA(MeasureCount!R3:R53)</f>
        <v>51</v>
      </c>
    </row>
    <row r="12" spans="1:20" ht="15" customHeight="1" thickBot="1" x14ac:dyDescent="0.3">
      <c r="B12" s="47" t="s">
        <v>101</v>
      </c>
      <c r="C12" s="63">
        <f>SUMPRODUCT(1/COUNTIF(MeasureCount!D3:D610,MeasureCount!D3:D610))</f>
        <v>39.000000000000419</v>
      </c>
      <c r="D12" s="64">
        <f>COUNTA(MeasureCount!D3:D610)</f>
        <v>608</v>
      </c>
      <c r="J12" s="47" t="s">
        <v>101</v>
      </c>
      <c r="K12" s="63">
        <f>SUMPRODUCT(1/COUNTIF(MeasureCount!L3:L1018,MeasureCount!L3:L1018))</f>
        <v>56.00000000000081</v>
      </c>
      <c r="L12" s="64">
        <f>COUNTA(MeasureCount!L3:L1018)</f>
        <v>1016</v>
      </c>
      <c r="R12" s="47" t="s">
        <v>101</v>
      </c>
      <c r="S12" s="63">
        <f>SUMPRODUCT(1/COUNTIF(MeasureCount!T3:T458,MeasureCount!T3:T458))</f>
        <v>34.000000000000163</v>
      </c>
      <c r="T12" s="64">
        <f>COUNTA(MeasureCount!T3:T458)</f>
        <v>456</v>
      </c>
    </row>
    <row r="13" spans="1:20" ht="15.75" thickBot="1" x14ac:dyDescent="0.3">
      <c r="B13" s="47" t="s">
        <v>102</v>
      </c>
      <c r="C13" s="63">
        <f>SUMPRODUCT(1/COUNTIF(MeasureCount!F3:F116,MeasureCount!F3:F116))</f>
        <v>15.999999999999989</v>
      </c>
      <c r="D13" s="64">
        <f>COUNTA(MeasureCount!F3:F116)</f>
        <v>114</v>
      </c>
      <c r="J13" s="47" t="s">
        <v>102</v>
      </c>
      <c r="K13" s="63">
        <f>SUMPRODUCT(1/COUNTIF(MeasureCount!N3:N364,MeasureCount!N3:N364))</f>
        <v>24.000000000000117</v>
      </c>
      <c r="L13" s="64">
        <f>COUNTA(MeasureCount!N3:N364)</f>
        <v>362</v>
      </c>
      <c r="R13" s="47" t="s">
        <v>102</v>
      </c>
      <c r="S13" s="63">
        <f>SUMPRODUCT(1/COUNTIF(MeasureCount!V3:V42,MeasureCount!V3:V42))</f>
        <v>6.0000000000000018</v>
      </c>
      <c r="T13" s="64">
        <f>COUNTA(MeasureCount!V3:V42)</f>
        <v>40</v>
      </c>
    </row>
    <row r="14" spans="1:20" ht="15.75" thickBot="1" x14ac:dyDescent="0.3">
      <c r="B14" s="47" t="s">
        <v>103</v>
      </c>
      <c r="C14" s="63">
        <f>SUM(C11:C13)</f>
        <v>75.000000000000398</v>
      </c>
      <c r="D14" s="64">
        <f>SUM(D11:D13)</f>
        <v>809</v>
      </c>
      <c r="J14" s="47" t="s">
        <v>103</v>
      </c>
      <c r="K14" s="63">
        <f>SUM(K11:K13)</f>
        <v>106.00000000000092</v>
      </c>
      <c r="L14" s="64">
        <f>SUM(L11:L13)</f>
        <v>1495</v>
      </c>
      <c r="R14" s="47" t="s">
        <v>103</v>
      </c>
      <c r="S14" s="63">
        <f>SUM(S11:S13)</f>
        <v>55.000000000000163</v>
      </c>
      <c r="T14" s="64">
        <f>SUM(T11:T13)</f>
        <v>547</v>
      </c>
    </row>
    <row r="16" spans="1:20" ht="15.75" thickBot="1" x14ac:dyDescent="0.3"/>
    <row r="17" spans="1:22" ht="14.45" customHeight="1" x14ac:dyDescent="0.25">
      <c r="B17" s="48"/>
      <c r="C17" s="71" t="s">
        <v>107</v>
      </c>
      <c r="D17" s="72"/>
      <c r="E17" s="72"/>
      <c r="F17" s="72"/>
      <c r="J17" s="48"/>
      <c r="K17" s="71" t="s">
        <v>107</v>
      </c>
      <c r="L17" s="72"/>
      <c r="M17" s="72"/>
      <c r="N17" s="72"/>
      <c r="R17" s="48"/>
      <c r="S17" s="71" t="s">
        <v>107</v>
      </c>
      <c r="T17" s="72"/>
      <c r="U17" s="72"/>
      <c r="V17" s="72"/>
    </row>
    <row r="18" spans="1:22" ht="21" customHeight="1" x14ac:dyDescent="0.25">
      <c r="B18" s="67"/>
      <c r="C18" s="49" t="s">
        <v>108</v>
      </c>
      <c r="D18" s="51" t="s">
        <v>110</v>
      </c>
      <c r="E18" s="52" t="s">
        <v>112</v>
      </c>
      <c r="F18" s="69" t="s">
        <v>114</v>
      </c>
      <c r="J18" s="67"/>
      <c r="K18" s="49" t="s">
        <v>108</v>
      </c>
      <c r="L18" s="51" t="s">
        <v>110</v>
      </c>
      <c r="M18" s="52" t="s">
        <v>112</v>
      </c>
      <c r="N18" s="69" t="s">
        <v>114</v>
      </c>
      <c r="R18" s="67"/>
      <c r="S18" s="49" t="s">
        <v>108</v>
      </c>
      <c r="T18" s="51" t="s">
        <v>110</v>
      </c>
      <c r="U18" s="52" t="s">
        <v>112</v>
      </c>
      <c r="V18" s="69" t="s">
        <v>114</v>
      </c>
    </row>
    <row r="19" spans="1:22" ht="15.75" thickBot="1" x14ac:dyDescent="0.3">
      <c r="B19" s="68"/>
      <c r="C19" s="50" t="s">
        <v>109</v>
      </c>
      <c r="D19" s="50" t="s">
        <v>111</v>
      </c>
      <c r="E19" s="53" t="s">
        <v>113</v>
      </c>
      <c r="F19" s="70"/>
      <c r="J19" s="68"/>
      <c r="K19" s="50" t="s">
        <v>109</v>
      </c>
      <c r="L19" s="50" t="s">
        <v>111</v>
      </c>
      <c r="M19" s="53" t="s">
        <v>113</v>
      </c>
      <c r="N19" s="70"/>
      <c r="R19" s="68"/>
      <c r="S19" s="50" t="s">
        <v>109</v>
      </c>
      <c r="T19" s="50" t="s">
        <v>111</v>
      </c>
      <c r="U19" s="53" t="s">
        <v>113</v>
      </c>
      <c r="V19" s="70"/>
    </row>
    <row r="20" spans="1:22" ht="15.75" thickBot="1" x14ac:dyDescent="0.3">
      <c r="B20" s="54" t="s">
        <v>100</v>
      </c>
      <c r="C20" s="57"/>
      <c r="D20" s="58"/>
      <c r="E20" s="57"/>
      <c r="F20" s="57"/>
      <c r="J20" s="54" t="s">
        <v>100</v>
      </c>
      <c r="K20" s="57"/>
      <c r="L20" s="58"/>
      <c r="M20" s="57"/>
      <c r="N20" s="57"/>
      <c r="R20" s="54" t="s">
        <v>100</v>
      </c>
      <c r="S20" s="57"/>
      <c r="T20" s="58"/>
      <c r="U20" s="57"/>
      <c r="V20" s="57"/>
    </row>
    <row r="21" spans="1:22" ht="15.75" thickBot="1" x14ac:dyDescent="0.3">
      <c r="B21" s="55" t="s">
        <v>23</v>
      </c>
      <c r="C21" s="59">
        <f>Summary_RES!G15/10^3</f>
        <v>930.92335538409964</v>
      </c>
      <c r="D21" s="60">
        <f>Summary_RES!G16/10^3</f>
        <v>522.31540031029124</v>
      </c>
      <c r="E21" s="59">
        <f>Summary_RES!G13/10^6</f>
        <v>1607.6530644478091</v>
      </c>
      <c r="F21" s="61">
        <f>E21/(Summary_RES!$C$6/10^6)</f>
        <v>7.8553149905483483E-2</v>
      </c>
      <c r="J21" s="55" t="s">
        <v>23</v>
      </c>
      <c r="K21" s="59">
        <f>Summary_RES!F15/10^3</f>
        <v>930.92335538409964</v>
      </c>
      <c r="L21" s="60">
        <f>Summary_RES!F16/10^3</f>
        <v>522.31540031029124</v>
      </c>
      <c r="M21" s="59">
        <f>Summary_RES!F13/10^6</f>
        <v>1607.6530644478091</v>
      </c>
      <c r="N21" s="61">
        <f>M21/(Summary_RES!$C$6/10^6)</f>
        <v>7.8553149905483483E-2</v>
      </c>
      <c r="R21" s="55" t="s">
        <v>23</v>
      </c>
      <c r="S21" s="59">
        <f>Summary_RES!H15/10^3</f>
        <v>808.28885077335326</v>
      </c>
      <c r="T21" s="60">
        <f>Summary_RES!H16/10^3</f>
        <v>487.21464761042068</v>
      </c>
      <c r="U21" s="59">
        <f>Summary_RES!H13/10^6</f>
        <v>1447.7676540041061</v>
      </c>
      <c r="V21" s="61">
        <f>U21/(Summary_RES!$C$6/10^6)</f>
        <v>7.0740828396552796E-2</v>
      </c>
    </row>
    <row r="22" spans="1:22" ht="15.75" thickBot="1" x14ac:dyDescent="0.3">
      <c r="B22" s="55" t="s">
        <v>115</v>
      </c>
      <c r="C22" s="59">
        <f>Summary_COM!G15/10^3</f>
        <v>104.33744887653107</v>
      </c>
      <c r="D22" s="60">
        <f>Summary_COM!G16/10^3</f>
        <v>42.244057250465794</v>
      </c>
      <c r="E22" s="59">
        <f>Summary_COM!G13/10^6</f>
        <v>290.13156248887537</v>
      </c>
      <c r="F22" s="61">
        <f>E22/((Summary_COM!$C$6+Summary_IND!$C$6)/10^6)</f>
        <v>1.8635292825712239E-2</v>
      </c>
      <c r="J22" s="55" t="s">
        <v>115</v>
      </c>
      <c r="K22" s="59">
        <f>Summary_COM!F15/10^3</f>
        <v>133.39653080719083</v>
      </c>
      <c r="L22" s="60">
        <f>Summary_COM!F16/10^3</f>
        <v>90.489580779235496</v>
      </c>
      <c r="M22" s="59">
        <f>Summary_COM!F13/10^6</f>
        <v>399.42590111864308</v>
      </c>
      <c r="N22" s="61">
        <f>M22/((Summary_COM!$C$6+Summary_IND!$C$6)/10^6)</f>
        <v>2.5655321901784822E-2</v>
      </c>
      <c r="R22" s="55" t="s">
        <v>115</v>
      </c>
      <c r="S22" s="59">
        <f>Summary_COM!H15/10^3</f>
        <v>97.613114467715334</v>
      </c>
      <c r="T22" s="60">
        <f>Summary_COM!H16/10^3</f>
        <v>24.552198571514786</v>
      </c>
      <c r="U22" s="59">
        <f>Summary_COM!H13/10^6</f>
        <v>241.15221545072376</v>
      </c>
      <c r="V22" s="61">
        <f>U22/((Summary_COM!$C$6+Summary_IND!$C$6)/10^6)</f>
        <v>1.5489325297608039E-2</v>
      </c>
    </row>
    <row r="23" spans="1:22" ht="15.75" thickBot="1" x14ac:dyDescent="0.3">
      <c r="B23" s="55" t="s">
        <v>103</v>
      </c>
      <c r="C23" s="59">
        <f>SUM(C21:C22)</f>
        <v>1035.2608042606307</v>
      </c>
      <c r="D23" s="59">
        <f t="shared" ref="D23:E23" si="0">SUM(D21:D22)</f>
        <v>564.55945756075698</v>
      </c>
      <c r="E23" s="59">
        <f t="shared" si="0"/>
        <v>1897.7846269366846</v>
      </c>
      <c r="F23" s="61">
        <f>E23/(SUM(Summary_RES!$C$6+Summary_COM!$C$6+Summary_IND!$C$6)/10^6)</f>
        <v>5.2665432507334672E-2</v>
      </c>
      <c r="J23" s="55" t="s">
        <v>103</v>
      </c>
      <c r="K23" s="59">
        <f>SUM(K21:K22)</f>
        <v>1064.3198861912904</v>
      </c>
      <c r="L23" s="59">
        <f t="shared" ref="L23" si="1">SUM(L21:L22)</f>
        <v>612.80498108952679</v>
      </c>
      <c r="M23" s="59">
        <f t="shared" ref="M23" si="2">SUM(M21:M22)</f>
        <v>2007.0789655664521</v>
      </c>
      <c r="N23" s="61">
        <f>M23/(SUM(Summary_RES!$C$6+Summary_COM!$C$6+Summary_IND!$C$6)/10^6)</f>
        <v>5.5698460350873967E-2</v>
      </c>
      <c r="R23" s="55" t="s">
        <v>103</v>
      </c>
      <c r="S23" s="59">
        <f>SUM(S21:S22)</f>
        <v>905.90196524106864</v>
      </c>
      <c r="T23" s="59">
        <f t="shared" ref="T23" si="3">SUM(T21:T22)</f>
        <v>511.76684618193548</v>
      </c>
      <c r="U23" s="59">
        <f t="shared" ref="U23" si="4">SUM(U21:U22)</f>
        <v>1688.9198694548299</v>
      </c>
      <c r="V23" s="61">
        <f>U23/(SUM(Summary_RES!$C$6+Summary_COM!$C$6+Summary_IND!$C$6)/10^6)</f>
        <v>4.6869225376034926E-2</v>
      </c>
    </row>
    <row r="24" spans="1:22" ht="15.75" thickBot="1" x14ac:dyDescent="0.3">
      <c r="B24" s="54" t="s">
        <v>104</v>
      </c>
      <c r="C24" s="57"/>
      <c r="D24" s="58"/>
      <c r="E24" s="57"/>
      <c r="F24" s="57"/>
      <c r="J24" s="54" t="s">
        <v>104</v>
      </c>
      <c r="K24" s="57"/>
      <c r="L24" s="58"/>
      <c r="M24" s="57"/>
      <c r="N24" s="57"/>
      <c r="R24" s="54" t="s">
        <v>104</v>
      </c>
      <c r="S24" s="57"/>
      <c r="T24" s="58"/>
      <c r="U24" s="57"/>
      <c r="V24" s="57"/>
    </row>
    <row r="25" spans="1:22" ht="15.75" thickBot="1" x14ac:dyDescent="0.3">
      <c r="B25" s="55" t="s">
        <v>23</v>
      </c>
      <c r="C25" s="59">
        <f>Summary_RES!D15/10^3</f>
        <v>969.65046970723824</v>
      </c>
      <c r="D25" s="60">
        <f>Summary_RES!D16/10^3</f>
        <v>549.63149820577007</v>
      </c>
      <c r="E25" s="59">
        <f>Summary_RES!D13/10^6</f>
        <v>2137.7059245001119</v>
      </c>
      <c r="F25" s="61">
        <f>E25/(Summary_RES!$C$6/10^6)</f>
        <v>0.10445259468887662</v>
      </c>
      <c r="J25" s="55" t="s">
        <v>23</v>
      </c>
      <c r="K25" s="59">
        <f>Summary_RES!C15/10^3</f>
        <v>1005.6004197192157</v>
      </c>
      <c r="L25" s="60">
        <f>Summary_RES!C16/10^3</f>
        <v>460.43521316331345</v>
      </c>
      <c r="M25" s="59">
        <f>Summary_RES!C13/10^6</f>
        <v>2320.030254682817</v>
      </c>
      <c r="N25" s="61">
        <f>M25/(Summary_RES!$C$6/10^6)</f>
        <v>0.11336132677603139</v>
      </c>
      <c r="R25" s="55" t="s">
        <v>23</v>
      </c>
      <c r="S25" s="59">
        <f>Summary_RES!E15/10^3</f>
        <v>800.65294289522728</v>
      </c>
      <c r="T25" s="60">
        <f>Summary_RES!E16/10^3</f>
        <v>456.23917544411393</v>
      </c>
      <c r="U25" s="59">
        <f>Summary_RES!E13/10^6</f>
        <v>1449.18550373073</v>
      </c>
      <c r="V25" s="61">
        <f>U25/(Summary_RES!$C$6/10^6)</f>
        <v>7.0810107375072442E-2</v>
      </c>
    </row>
    <row r="26" spans="1:22" ht="15.75" thickBot="1" x14ac:dyDescent="0.3">
      <c r="B26" s="55" t="s">
        <v>115</v>
      </c>
      <c r="C26" s="59">
        <f>Summary_COM!D15/10^3+Summary_IND!D15/10^3</f>
        <v>222.24257848799465</v>
      </c>
      <c r="D26" s="60">
        <f>Summary_COM!D16/10^3+Summary_IND!D16/10^3</f>
        <v>94.129116485088275</v>
      </c>
      <c r="E26" s="59">
        <f>Summary_COM!D13/10^6+Summary_IND!D13/10^6</f>
        <v>979.69039628867245</v>
      </c>
      <c r="F26" s="61">
        <f>E26/((Summary_COM!$C$6+Summary_IND!$C$6)/10^6)</f>
        <v>6.2925995561332659E-2</v>
      </c>
      <c r="J26" s="55" t="s">
        <v>115</v>
      </c>
      <c r="K26" s="59">
        <f>(Summary_COM!C15+Summary_IND!C15)/10^3</f>
        <v>328.81225545160197</v>
      </c>
      <c r="L26" s="60">
        <f>(Summary_COM!C16+Summary_IND!C16)/10^3</f>
        <v>235.7743053863006</v>
      </c>
      <c r="M26" s="59">
        <f>(Summary_COM!C13+Summary_IND!C13)/10^6</f>
        <v>1594.6084711620445</v>
      </c>
      <c r="N26" s="61">
        <f>M26/((Summary_COM!$C$6+Summary_IND!$C$6)/10^6)</f>
        <v>0.1024224856735655</v>
      </c>
      <c r="R26" s="55" t="s">
        <v>115</v>
      </c>
      <c r="S26" s="59">
        <f>(Summary_COM!E15+Summary_IND!E15)/10^3</f>
        <v>151.49365668942556</v>
      </c>
      <c r="T26" s="60">
        <f>(Summary_COM!E16+Summary_IND!E16)/10^3</f>
        <v>45.841000667492814</v>
      </c>
      <c r="U26" s="59">
        <f>(Summary_COM!E13+Summary_IND!E13)/10^6</f>
        <v>520.54656269863926</v>
      </c>
      <c r="V26" s="61">
        <f>U26/((Summary_COM!$C$6+Summary_IND!$C$6)/10^6)</f>
        <v>3.3434961512259012E-2</v>
      </c>
    </row>
    <row r="27" spans="1:22" ht="15.75" thickBot="1" x14ac:dyDescent="0.3">
      <c r="B27" s="55" t="s">
        <v>103</v>
      </c>
      <c r="C27" s="59">
        <f>SUM(C25:C26)</f>
        <v>1191.893048195233</v>
      </c>
      <c r="D27" s="59">
        <f t="shared" ref="D27" si="5">SUM(D25:D26)</f>
        <v>643.76061469085835</v>
      </c>
      <c r="E27" s="59">
        <f t="shared" ref="E27" si="6">SUM(E25:E26)</f>
        <v>3117.3963207887846</v>
      </c>
      <c r="F27" s="61">
        <f>E27/(SUM(Summary_RES!$C$6+Summary_COM!$C$6+Summary_IND!$C$6)/10^6)</f>
        <v>8.651088390157595E-2</v>
      </c>
      <c r="J27" s="55" t="s">
        <v>103</v>
      </c>
      <c r="K27" s="59">
        <f>SUM(K25:K26)</f>
        <v>1334.4126751708177</v>
      </c>
      <c r="L27" s="59">
        <f t="shared" ref="L27" si="7">SUM(L25:L26)</f>
        <v>696.20951854961402</v>
      </c>
      <c r="M27" s="59">
        <f t="shared" ref="M27" si="8">SUM(M25:M26)</f>
        <v>3914.6387258448613</v>
      </c>
      <c r="N27" s="61">
        <f>M27/(SUM(Summary_RES!$C$6+Summary_COM!$C$6+Summary_IND!$C$6)/10^6)</f>
        <v>0.10863516264190889</v>
      </c>
      <c r="R27" s="55" t="s">
        <v>103</v>
      </c>
      <c r="S27" s="59">
        <f>SUM(S25:S26)</f>
        <v>952.1465995846529</v>
      </c>
      <c r="T27" s="59">
        <f t="shared" ref="T27" si="9">SUM(T25:T26)</f>
        <v>502.08017611160676</v>
      </c>
      <c r="U27" s="59">
        <f t="shared" ref="U27" si="10">SUM(U25:U26)</f>
        <v>1969.7320664293693</v>
      </c>
      <c r="V27" s="61">
        <f>U27/(SUM(Summary_RES!$C$6+Summary_COM!$C$6+Summary_IND!$C$6)/10^6)</f>
        <v>5.4662046330049521E-2</v>
      </c>
    </row>
    <row r="30" spans="1:22" x14ac:dyDescent="0.25">
      <c r="A30" t="s">
        <v>120</v>
      </c>
      <c r="B30" t="s">
        <v>121</v>
      </c>
      <c r="I30" t="s">
        <v>122</v>
      </c>
      <c r="J30" t="s">
        <v>123</v>
      </c>
      <c r="Q30" t="s">
        <v>124</v>
      </c>
      <c r="R30" t="s">
        <v>125</v>
      </c>
    </row>
    <row r="32" spans="1:22" ht="15.75" thickBot="1" x14ac:dyDescent="0.3"/>
    <row r="33" spans="2:22" ht="15.75" thickBot="1" x14ac:dyDescent="0.3">
      <c r="B33" s="42" t="s">
        <v>97</v>
      </c>
      <c r="C33" s="42" t="s">
        <v>98</v>
      </c>
      <c r="D33" s="43" t="s">
        <v>99</v>
      </c>
      <c r="J33" s="42" t="s">
        <v>97</v>
      </c>
      <c r="K33" s="42" t="s">
        <v>98</v>
      </c>
      <c r="L33" s="43" t="s">
        <v>99</v>
      </c>
      <c r="R33" s="42" t="s">
        <v>97</v>
      </c>
      <c r="S33" s="42" t="s">
        <v>98</v>
      </c>
      <c r="T33" s="43" t="s">
        <v>99</v>
      </c>
    </row>
    <row r="34" spans="2:22" ht="15.75" thickBot="1" x14ac:dyDescent="0.3">
      <c r="B34" s="44" t="s">
        <v>100</v>
      </c>
      <c r="C34" s="45"/>
      <c r="D34" s="46"/>
      <c r="J34" s="44" t="s">
        <v>100</v>
      </c>
      <c r="K34" s="45"/>
      <c r="L34" s="46"/>
      <c r="R34" s="44" t="s">
        <v>100</v>
      </c>
      <c r="S34" s="45"/>
      <c r="T34" s="46"/>
    </row>
    <row r="35" spans="2:22" ht="15.75" thickBot="1" x14ac:dyDescent="0.3">
      <c r="B35" s="47" t="s">
        <v>23</v>
      </c>
      <c r="C35" s="63">
        <f>SUMPRODUCT(1/COUNTIF(MeasureCount!AA3:AA47,MeasureCount!AA3:AA47))</f>
        <v>13.000000000000002</v>
      </c>
      <c r="D35" s="64">
        <f>COUNTA(MeasureCount!AA3:AA47)</f>
        <v>45</v>
      </c>
      <c r="J35" s="47" t="s">
        <v>23</v>
      </c>
      <c r="K35" s="63">
        <f>SUMPRODUCT(1/COUNTIF(MeasureCount!AI3:AI47,MeasureCount!AI3:AI47))</f>
        <v>13.000000000000002</v>
      </c>
      <c r="L35" s="64">
        <f>COUNTA(MeasureCount!AI3:AI47)</f>
        <v>45</v>
      </c>
      <c r="R35" s="47" t="s">
        <v>23</v>
      </c>
      <c r="S35" s="63">
        <f>SUMPRODUCT(1/COUNTIF(MeasureCount!AQ3:AQ61,MeasureCount!AQ3:AQ61))</f>
        <v>14.999999999999998</v>
      </c>
      <c r="T35" s="64">
        <f>COUNTA(MeasureCount!AQ3:AQ61)</f>
        <v>59</v>
      </c>
    </row>
    <row r="36" spans="2:22" ht="15.75" thickBot="1" x14ac:dyDescent="0.3">
      <c r="B36" s="47" t="s">
        <v>101</v>
      </c>
      <c r="C36" s="63">
        <f>SUMPRODUCT(1/COUNTIF(MeasureCount!AC3:AC199,MeasureCount!AC3:AC199))</f>
        <v>14</v>
      </c>
      <c r="D36" s="64">
        <f>COUNTA(MeasureCount!AC3:AC199)</f>
        <v>197</v>
      </c>
      <c r="J36" s="47" t="s">
        <v>101</v>
      </c>
      <c r="K36" s="63">
        <f>SUMPRODUCT(1/COUNTIF(MeasureCount!AK3:AK193,MeasureCount!AK3:AK193))</f>
        <v>13.999999999999996</v>
      </c>
      <c r="L36" s="64">
        <f>COUNTA(MeasureCount!AK3:AK193)</f>
        <v>191</v>
      </c>
      <c r="R36" s="47" t="s">
        <v>101</v>
      </c>
      <c r="S36" s="63">
        <f>SUMPRODUCT(1/COUNTIF(MeasureCount!AS3:AS173,MeasureCount!AS3:AS173))</f>
        <v>13.000000000000004</v>
      </c>
      <c r="T36" s="64">
        <f>COUNTA(MeasureCount!AS3:AS173)</f>
        <v>171</v>
      </c>
    </row>
    <row r="37" spans="2:22" ht="15.75" thickBot="1" x14ac:dyDescent="0.3">
      <c r="B37" s="47" t="s">
        <v>102</v>
      </c>
      <c r="C37" s="63">
        <v>0</v>
      </c>
      <c r="D37" s="64">
        <v>0</v>
      </c>
      <c r="J37" s="47" t="s">
        <v>102</v>
      </c>
      <c r="K37" s="63">
        <v>0</v>
      </c>
      <c r="L37" s="64">
        <v>0</v>
      </c>
      <c r="R37" s="47" t="s">
        <v>102</v>
      </c>
      <c r="S37" s="63">
        <v>0</v>
      </c>
      <c r="T37" s="64">
        <v>0</v>
      </c>
    </row>
    <row r="38" spans="2:22" ht="15.75" thickBot="1" x14ac:dyDescent="0.3">
      <c r="B38" s="47" t="s">
        <v>103</v>
      </c>
      <c r="C38" s="63">
        <f>SUM(C35:C37)</f>
        <v>27</v>
      </c>
      <c r="D38" s="64">
        <f>SUM(D35:D37)</f>
        <v>242</v>
      </c>
      <c r="J38" s="47" t="s">
        <v>103</v>
      </c>
      <c r="K38" s="63">
        <f>SUM(K35:K37)</f>
        <v>27</v>
      </c>
      <c r="L38" s="64">
        <f>SUM(L35:L37)</f>
        <v>236</v>
      </c>
      <c r="R38" s="47" t="s">
        <v>103</v>
      </c>
      <c r="S38" s="63">
        <f>SUM(S35:S37)</f>
        <v>28</v>
      </c>
      <c r="T38" s="64">
        <f>SUM(T35:T37)</f>
        <v>230</v>
      </c>
    </row>
    <row r="39" spans="2:22" ht="15.75" thickBot="1" x14ac:dyDescent="0.3">
      <c r="B39" s="44" t="s">
        <v>104</v>
      </c>
      <c r="C39" s="45"/>
      <c r="D39" s="46"/>
      <c r="J39" s="44" t="s">
        <v>104</v>
      </c>
      <c r="K39" s="45"/>
      <c r="L39" s="46"/>
      <c r="R39" s="44" t="s">
        <v>104</v>
      </c>
      <c r="S39" s="45"/>
      <c r="T39" s="46"/>
    </row>
    <row r="40" spans="2:22" ht="15.75" thickBot="1" x14ac:dyDescent="0.3">
      <c r="B40" s="47" t="s">
        <v>23</v>
      </c>
      <c r="C40" s="63">
        <f>SUMPRODUCT(1/COUNTIF(MeasureCount!Z3:Z97,MeasureCount!Z3:Z97))</f>
        <v>21.999999999999986</v>
      </c>
      <c r="D40" s="64">
        <f>COUNTA(MeasureCount!Z3:Z97)</f>
        <v>95</v>
      </c>
      <c r="J40" s="47" t="s">
        <v>23</v>
      </c>
      <c r="K40" s="63">
        <f>SUMPRODUCT(1/COUNTIF(MeasureCount!AH3:AH89,MeasureCount!AH3:AH89))</f>
        <v>19.999999999999996</v>
      </c>
      <c r="L40" s="64">
        <f>COUNTA(MeasureCount!AH3:AH89)</f>
        <v>87</v>
      </c>
      <c r="R40" s="47" t="s">
        <v>23</v>
      </c>
      <c r="S40" s="63">
        <f>SUMPRODUCT(1/COUNTIF(MeasureCount!AP3:AP113,MeasureCount!AP3:AP113))</f>
        <v>24.999999999999996</v>
      </c>
      <c r="T40" s="64">
        <f>COUNTA(MeasureCount!AP3:AP113)</f>
        <v>111</v>
      </c>
    </row>
    <row r="41" spans="2:22" ht="15.75" thickBot="1" x14ac:dyDescent="0.3">
      <c r="B41" s="47" t="s">
        <v>101</v>
      </c>
      <c r="C41" s="63">
        <f>SUMPRODUCT(1/COUNTIF(MeasureCount!AB3:AB636,MeasureCount!AB3:AB636))</f>
        <v>40.000000000000462</v>
      </c>
      <c r="D41" s="64">
        <f>COUNTA(MeasureCount!AB3:AB636)</f>
        <v>634</v>
      </c>
      <c r="J41" s="47" t="s">
        <v>101</v>
      </c>
      <c r="K41" s="63">
        <f>SUMPRODUCT(1/COUNTIF(MeasureCount!AJ3:AJ574,MeasureCount!AJ3:AJ574))</f>
        <v>37.000000000000263</v>
      </c>
      <c r="L41" s="64">
        <f>COUNTA(MeasureCount!AJ3:AJ574)</f>
        <v>572</v>
      </c>
      <c r="R41" s="47" t="s">
        <v>101</v>
      </c>
      <c r="S41" s="63">
        <f>SUMPRODUCT(1/COUNTIF(MeasureCount!AR3:AR773,MeasureCount!AR3:AR773))</f>
        <v>48.00000000000059</v>
      </c>
      <c r="T41" s="64">
        <f>COUNTA(MeasureCount!AR3:AR773)</f>
        <v>771</v>
      </c>
    </row>
    <row r="42" spans="2:22" ht="15.75" thickBot="1" x14ac:dyDescent="0.3">
      <c r="B42" s="47" t="s">
        <v>102</v>
      </c>
      <c r="C42" s="63">
        <f>SUMPRODUCT(1/COUNTIF(MeasureCount!AD3:AD116,MeasureCount!AD3:AD116))</f>
        <v>15.999999999999989</v>
      </c>
      <c r="D42" s="64">
        <f>COUNTA(MeasureCount!AD3:AD116)</f>
        <v>114</v>
      </c>
      <c r="J42" s="47" t="s">
        <v>102</v>
      </c>
      <c r="K42" s="63">
        <f>SUMPRODUCT(1/COUNTIF(MeasureCount!AL3:AL114,MeasureCount!AL3:AL114))</f>
        <v>14.999999999999989</v>
      </c>
      <c r="L42" s="64">
        <f>COUNTA(MeasureCount!AL3:AL114)</f>
        <v>112</v>
      </c>
      <c r="R42" s="47" t="s">
        <v>102</v>
      </c>
      <c r="S42" s="63">
        <f>SUMPRODUCT(1/COUNTIF(MeasureCount!AT3:AT124,MeasureCount!AT3:AT124))</f>
        <v>18.000000000000007</v>
      </c>
      <c r="T42" s="64">
        <f>COUNTA(MeasureCount!AT3:AT124)</f>
        <v>122</v>
      </c>
    </row>
    <row r="43" spans="2:22" ht="15.75" thickBot="1" x14ac:dyDescent="0.3">
      <c r="B43" s="47" t="s">
        <v>103</v>
      </c>
      <c r="C43" s="63">
        <f>SUM(C40:C42)</f>
        <v>78.000000000000441</v>
      </c>
      <c r="D43" s="64">
        <f>SUM(D40:D42)</f>
        <v>843</v>
      </c>
      <c r="J43" s="47" t="s">
        <v>103</v>
      </c>
      <c r="K43" s="63">
        <f>SUM(K40:K42)</f>
        <v>72.000000000000242</v>
      </c>
      <c r="L43" s="64">
        <f>SUM(L40:L42)</f>
        <v>771</v>
      </c>
      <c r="R43" s="47" t="s">
        <v>103</v>
      </c>
      <c r="S43" s="63">
        <f>SUM(S40:S42)</f>
        <v>91.000000000000597</v>
      </c>
      <c r="T43" s="64">
        <f>SUM(T40:T42)</f>
        <v>1004</v>
      </c>
    </row>
    <row r="45" spans="2:22" ht="15.75" thickBot="1" x14ac:dyDescent="0.3"/>
    <row r="46" spans="2:22" x14ac:dyDescent="0.25">
      <c r="B46" s="48"/>
      <c r="C46" s="71" t="s">
        <v>107</v>
      </c>
      <c r="D46" s="72"/>
      <c r="E46" s="72"/>
      <c r="F46" s="72"/>
      <c r="J46" s="48"/>
      <c r="K46" s="71" t="s">
        <v>107</v>
      </c>
      <c r="L46" s="72"/>
      <c r="M46" s="72"/>
      <c r="N46" s="72"/>
      <c r="R46" s="48"/>
      <c r="S46" s="71" t="s">
        <v>107</v>
      </c>
      <c r="T46" s="72"/>
      <c r="U46" s="72"/>
      <c r="V46" s="72"/>
    </row>
    <row r="47" spans="2:22" x14ac:dyDescent="0.25">
      <c r="B47" s="67"/>
      <c r="C47" s="49" t="s">
        <v>108</v>
      </c>
      <c r="D47" s="51" t="s">
        <v>110</v>
      </c>
      <c r="E47" s="52" t="s">
        <v>112</v>
      </c>
      <c r="F47" s="69" t="s">
        <v>114</v>
      </c>
      <c r="J47" s="67"/>
      <c r="K47" s="49" t="s">
        <v>108</v>
      </c>
      <c r="L47" s="51" t="s">
        <v>110</v>
      </c>
      <c r="M47" s="52" t="s">
        <v>112</v>
      </c>
      <c r="N47" s="69" t="s">
        <v>114</v>
      </c>
      <c r="R47" s="67"/>
      <c r="S47" s="49" t="s">
        <v>108</v>
      </c>
      <c r="T47" s="51" t="s">
        <v>110</v>
      </c>
      <c r="U47" s="52" t="s">
        <v>112</v>
      </c>
      <c r="V47" s="69" t="s">
        <v>114</v>
      </c>
    </row>
    <row r="48" spans="2:22" ht="15.75" thickBot="1" x14ac:dyDescent="0.3">
      <c r="B48" s="68"/>
      <c r="C48" s="50" t="s">
        <v>109</v>
      </c>
      <c r="D48" s="50" t="s">
        <v>111</v>
      </c>
      <c r="E48" s="53" t="s">
        <v>113</v>
      </c>
      <c r="F48" s="70"/>
      <c r="J48" s="68"/>
      <c r="K48" s="50" t="s">
        <v>109</v>
      </c>
      <c r="L48" s="50" t="s">
        <v>111</v>
      </c>
      <c r="M48" s="53" t="s">
        <v>113</v>
      </c>
      <c r="N48" s="70"/>
      <c r="R48" s="68"/>
      <c r="S48" s="50" t="s">
        <v>109</v>
      </c>
      <c r="T48" s="50" t="s">
        <v>111</v>
      </c>
      <c r="U48" s="53" t="s">
        <v>113</v>
      </c>
      <c r="V48" s="70"/>
    </row>
    <row r="49" spans="2:22" ht="15.75" thickBot="1" x14ac:dyDescent="0.3">
      <c r="B49" s="54" t="s">
        <v>100</v>
      </c>
      <c r="C49" s="57"/>
      <c r="D49" s="58"/>
      <c r="E49" s="57"/>
      <c r="F49" s="57"/>
      <c r="J49" s="54" t="s">
        <v>100</v>
      </c>
      <c r="K49" s="57"/>
      <c r="L49" s="58"/>
      <c r="M49" s="57"/>
      <c r="N49" s="57"/>
      <c r="R49" s="54" t="s">
        <v>100</v>
      </c>
      <c r="S49" s="57"/>
      <c r="T49" s="58"/>
      <c r="U49" s="57"/>
      <c r="V49" s="57"/>
    </row>
    <row r="50" spans="2:22" ht="15.75" thickBot="1" x14ac:dyDescent="0.3">
      <c r="B50" s="55" t="s">
        <v>23</v>
      </c>
      <c r="C50" s="59">
        <f>Summary_RES!N15/10^3</f>
        <v>930.92335538409964</v>
      </c>
      <c r="D50" s="60">
        <f>Summary_RES!N16/10^3</f>
        <v>522.31540031029124</v>
      </c>
      <c r="E50" s="59">
        <f>Summary_RES!N13/10^6</f>
        <v>1607.6530644478091</v>
      </c>
      <c r="F50" s="61">
        <f>E50/(Summary_RES!$C$6/10^6)</f>
        <v>7.8553149905483483E-2</v>
      </c>
      <c r="J50" s="55" t="s">
        <v>23</v>
      </c>
      <c r="K50" s="59">
        <f>Summary_RES!J15/10^3</f>
        <v>930.92335538409964</v>
      </c>
      <c r="L50" s="60">
        <f>Summary_RES!J16/10^3</f>
        <v>522.31540031029124</v>
      </c>
      <c r="M50" s="59">
        <f>Summary_RES!J13/10^6</f>
        <v>1607.6530644478091</v>
      </c>
      <c r="N50" s="61">
        <f>M50/(Summary_RES!$C$6/10^6)</f>
        <v>7.8553149905483483E-2</v>
      </c>
      <c r="R50" s="55" t="s">
        <v>23</v>
      </c>
      <c r="S50" s="59">
        <f>Summary_RES!L15/10^3</f>
        <v>979.09974965007541</v>
      </c>
      <c r="T50" s="60">
        <f>Summary_RES!L16/10^3</f>
        <v>531.21621662068139</v>
      </c>
      <c r="U50" s="59">
        <f>Summary_RES!L13/10^6</f>
        <v>1694.1427866698973</v>
      </c>
      <c r="V50" s="61">
        <f>U50/(Summary_RES!$C$6/10^6)</f>
        <v>8.2779211028521191E-2</v>
      </c>
    </row>
    <row r="51" spans="2:22" ht="15.75" thickBot="1" x14ac:dyDescent="0.3">
      <c r="B51" s="55" t="s">
        <v>115</v>
      </c>
      <c r="C51" s="59">
        <f>Summary_COM!N15/10^3</f>
        <v>112.10522870146019</v>
      </c>
      <c r="D51" s="60">
        <f>Summary_COM!N16/10^3</f>
        <v>42.243506147719508</v>
      </c>
      <c r="E51" s="59">
        <f>Summary_COM!N13/10^6</f>
        <v>311.87641293616724</v>
      </c>
      <c r="F51" s="61">
        <f>E51/((Summary_COM!$C$6+Summary_IND!$C$6)/10^6)</f>
        <v>2.0031975255091639E-2</v>
      </c>
      <c r="J51" s="55" t="s">
        <v>115</v>
      </c>
      <c r="K51" s="59">
        <f>Summary_COM!J15/10^3</f>
        <v>104.19993801858371</v>
      </c>
      <c r="L51" s="60">
        <f>Summary_COM!J16/10^3</f>
        <v>41.469869173239225</v>
      </c>
      <c r="M51" s="59">
        <f>Summary_COM!J13/10^6</f>
        <v>288.81079543857516</v>
      </c>
      <c r="N51" s="61">
        <f>M51/((Summary_COM!$C$6+Summary_IND!$C$6)/10^6)</f>
        <v>1.8550459309062909E-2</v>
      </c>
      <c r="R51" s="55" t="s">
        <v>115</v>
      </c>
      <c r="S51" s="59">
        <f>Summary_COM!L15/10^3</f>
        <v>93.951208887155076</v>
      </c>
      <c r="T51" s="60">
        <f>Summary_COM!L16/10^3</f>
        <v>42.243940988157135</v>
      </c>
      <c r="U51" s="59">
        <f>Summary_COM!L13/10^6</f>
        <v>275.69304000481549</v>
      </c>
      <c r="V51" s="61">
        <f>U51/((Summary_COM!$C$6+Summary_IND!$C$6)/10^6)</f>
        <v>1.7707899431650184E-2</v>
      </c>
    </row>
    <row r="52" spans="2:22" ht="15.75" thickBot="1" x14ac:dyDescent="0.3">
      <c r="B52" s="55" t="s">
        <v>103</v>
      </c>
      <c r="C52" s="59">
        <f>SUM(C50:C51)</f>
        <v>1043.0285840855599</v>
      </c>
      <c r="D52" s="59">
        <f t="shared" ref="D52" si="11">SUM(D50:D51)</f>
        <v>564.55890645801071</v>
      </c>
      <c r="E52" s="59">
        <f t="shared" ref="E52" si="12">SUM(E50:E51)</f>
        <v>1919.5294773839764</v>
      </c>
      <c r="F52" s="61">
        <f>E52/(SUM(Summary_RES!$C$6+Summary_COM!$C$6+Summary_IND!$C$6)/10^6)</f>
        <v>5.3268873981861982E-2</v>
      </c>
      <c r="J52" s="55" t="s">
        <v>103</v>
      </c>
      <c r="K52" s="59">
        <f>SUM(K50:K51)</f>
        <v>1035.1232934026834</v>
      </c>
      <c r="L52" s="59">
        <f t="shared" ref="L52" si="13">SUM(L50:L51)</f>
        <v>563.78526948353044</v>
      </c>
      <c r="M52" s="59">
        <f t="shared" ref="M52" si="14">SUM(M50:M51)</f>
        <v>1896.4638598863844</v>
      </c>
      <c r="N52" s="61">
        <f>M52/(SUM(Summary_RES!$C$6+Summary_COM!$C$6+Summary_IND!$C$6)/10^6)</f>
        <v>5.2628779893039983E-2</v>
      </c>
      <c r="R52" s="55" t="s">
        <v>103</v>
      </c>
      <c r="S52" s="59">
        <f>SUM(S50:S51)</f>
        <v>1073.0509585372306</v>
      </c>
      <c r="T52" s="59">
        <f t="shared" ref="T52" si="15">SUM(T50:T51)</f>
        <v>573.46015760883847</v>
      </c>
      <c r="U52" s="59">
        <f t="shared" ref="U52" si="16">SUM(U50:U51)</f>
        <v>1969.8358266747127</v>
      </c>
      <c r="V52" s="61">
        <f>U52/(SUM(Summary_RES!$C$6+Summary_COM!$C$6+Summary_IND!$C$6)/10^6)</f>
        <v>5.4664925781237245E-2</v>
      </c>
    </row>
    <row r="53" spans="2:22" ht="15.75" thickBot="1" x14ac:dyDescent="0.3">
      <c r="B53" s="54" t="s">
        <v>104</v>
      </c>
      <c r="C53" s="57"/>
      <c r="D53" s="58"/>
      <c r="E53" s="57"/>
      <c r="F53" s="57"/>
      <c r="J53" s="54" t="s">
        <v>104</v>
      </c>
      <c r="K53" s="57"/>
      <c r="L53" s="58"/>
      <c r="M53" s="57"/>
      <c r="N53" s="57"/>
      <c r="R53" s="54" t="s">
        <v>104</v>
      </c>
      <c r="S53" s="57"/>
      <c r="T53" s="58"/>
      <c r="U53" s="57"/>
      <c r="V53" s="57"/>
    </row>
    <row r="54" spans="2:22" ht="15.75" thickBot="1" x14ac:dyDescent="0.3">
      <c r="B54" s="55" t="s">
        <v>23</v>
      </c>
      <c r="C54" s="59">
        <f>Summary_RES!M15/10^3</f>
        <v>969.19558949655686</v>
      </c>
      <c r="D54" s="60">
        <f>Summary_RES!M16/10^3</f>
        <v>549.88886707213339</v>
      </c>
      <c r="E54" s="59">
        <f>Summary_RES!M13/10^6</f>
        <v>2188.4733764600292</v>
      </c>
      <c r="F54" s="61">
        <f>E54/(Summary_RES!$C$6/10^6)</f>
        <v>0.10693319411192227</v>
      </c>
      <c r="J54" s="55" t="s">
        <v>23</v>
      </c>
      <c r="K54" s="59">
        <f>Summary_RES!I15/10^3</f>
        <v>969.63981519933282</v>
      </c>
      <c r="L54" s="60">
        <f>Summary_RES!I16/10^3</f>
        <v>549.61634655285548</v>
      </c>
      <c r="M54" s="59">
        <f>Summary_RES!I13/10^6</f>
        <v>2137.681708347212</v>
      </c>
      <c r="N54" s="61">
        <f>M54/(Summary_RES!$C$6/10^6)</f>
        <v>0.10445141143912519</v>
      </c>
      <c r="R54" s="55" t="s">
        <v>23</v>
      </c>
      <c r="S54" s="59">
        <f>Summary_RES!K15/10^3</f>
        <v>1044.6606972953448</v>
      </c>
      <c r="T54" s="60">
        <f>Summary_RES!K16/10^3</f>
        <v>678.76888063770389</v>
      </c>
      <c r="U54" s="59">
        <f>Summary_RES!K13/10^6</f>
        <v>2693.1240214138402</v>
      </c>
      <c r="V54" s="61">
        <f>U54/(Summary_RES!$C$6/10^6)</f>
        <v>0.13159143576841531</v>
      </c>
    </row>
    <row r="55" spans="2:22" ht="15.75" thickBot="1" x14ac:dyDescent="0.3">
      <c r="B55" s="55" t="s">
        <v>115</v>
      </c>
      <c r="C55" s="59">
        <f>(Summary_COM!M15+Summary_IND!M15)/10^3</f>
        <v>222.23235031055819</v>
      </c>
      <c r="D55" s="59">
        <f>(Summary_COM!M16+Summary_IND!M16)/10^3</f>
        <v>94.129543153383764</v>
      </c>
      <c r="E55" s="59">
        <f>(Summary_COM!M13+Summary_IND!M13)/10^6</f>
        <v>979.7305366790456</v>
      </c>
      <c r="F55" s="61">
        <f>E55/((Summary_COM!$C$6+Summary_IND!$C$6)/10^6)</f>
        <v>6.2928573798330806E-2</v>
      </c>
      <c r="J55" s="55" t="s">
        <v>115</v>
      </c>
      <c r="K55" s="59">
        <f>(Summary_COM!I15+Summary_IND!I15)/10^3</f>
        <v>221.31260224005629</v>
      </c>
      <c r="L55" s="60">
        <f>(Summary_COM!I16+Summary_IND!I16)/10^3</f>
        <v>93.069195977647183</v>
      </c>
      <c r="M55" s="59">
        <f>(Summary_COM!I13+Summary_IND!I13)/10^6</f>
        <v>973.07904328259428</v>
      </c>
      <c r="N55" s="61">
        <f>M55/((Summary_COM!$C$6+Summary_IND!$C$6)/10^6)</f>
        <v>6.250134510901538E-2</v>
      </c>
      <c r="R55" s="55" t="s">
        <v>115</v>
      </c>
      <c r="S55" s="59">
        <f>(Summary_COM!K15+Summary_IND!K15)/10^3</f>
        <v>231.76922593590524</v>
      </c>
      <c r="T55" s="60">
        <f>(Summary_COM!K16+Summary_IND!K16)/10^3</f>
        <v>96.605691184524773</v>
      </c>
      <c r="U55" s="59">
        <f>(Summary_COM!K13+Summary_IND!K13)/10^6</f>
        <v>1097.5234218334028</v>
      </c>
      <c r="V55" s="61">
        <f>U55/((Summary_COM!$C$6+Summary_IND!$C$6)/10^6)</f>
        <v>7.0494468693758153E-2</v>
      </c>
    </row>
    <row r="56" spans="2:22" ht="15.75" thickBot="1" x14ac:dyDescent="0.3">
      <c r="B56" s="55" t="s">
        <v>103</v>
      </c>
      <c r="C56" s="59">
        <f>SUM(C54:C55)</f>
        <v>1191.4279398071151</v>
      </c>
      <c r="D56" s="59">
        <f t="shared" ref="D56" si="17">SUM(D54:D55)</f>
        <v>644.01841022551719</v>
      </c>
      <c r="E56" s="59">
        <f t="shared" ref="E56" si="18">SUM(E54:E55)</f>
        <v>3168.2039131390748</v>
      </c>
      <c r="F56" s="61">
        <f>E56/(SUM(Summary_RES!$C$6+Summary_COM!$C$6+Summary_IND!$C$6)/10^6)</f>
        <v>8.792084570008811E-2</v>
      </c>
      <c r="J56" s="55" t="s">
        <v>103</v>
      </c>
      <c r="K56" s="59">
        <f>SUM(K54:K55)</f>
        <v>1190.9524174393891</v>
      </c>
      <c r="L56" s="59">
        <f t="shared" ref="L56" si="19">SUM(L54:L55)</f>
        <v>642.68554253050263</v>
      </c>
      <c r="M56" s="59">
        <f t="shared" ref="M56" si="20">SUM(M54:M55)</f>
        <v>3110.7607516298062</v>
      </c>
      <c r="N56" s="61">
        <f>M56/(SUM(Summary_RES!$C$6+Summary_COM!$C$6+Summary_IND!$C$6)/10^6)</f>
        <v>8.6326740182246745E-2</v>
      </c>
      <c r="R56" s="55" t="s">
        <v>103</v>
      </c>
      <c r="S56" s="59">
        <f>SUM(S54:S55)</f>
        <v>1276.4299232312501</v>
      </c>
      <c r="T56" s="59">
        <f t="shared" ref="T56" si="21">SUM(T54:T55)</f>
        <v>775.37457182222863</v>
      </c>
      <c r="U56" s="59">
        <f t="shared" ref="U56" si="22">SUM(U54:U55)</f>
        <v>3790.6474432472432</v>
      </c>
      <c r="V56" s="61">
        <f>U56/(SUM(Summary_RES!$C$6+Summary_COM!$C$6+Summary_IND!$C$6)/10^6)</f>
        <v>0.10519427981861233</v>
      </c>
    </row>
  </sheetData>
  <mergeCells count="18">
    <mergeCell ref="V47:V48"/>
    <mergeCell ref="B47:B48"/>
    <mergeCell ref="F47:F48"/>
    <mergeCell ref="J47:J48"/>
    <mergeCell ref="N47:N48"/>
    <mergeCell ref="R47:R48"/>
    <mergeCell ref="S17:V17"/>
    <mergeCell ref="R18:R19"/>
    <mergeCell ref="V18:V19"/>
    <mergeCell ref="C46:F46"/>
    <mergeCell ref="K46:N46"/>
    <mergeCell ref="S46:V46"/>
    <mergeCell ref="C17:F17"/>
    <mergeCell ref="B18:B19"/>
    <mergeCell ref="F18:F19"/>
    <mergeCell ref="K17:N17"/>
    <mergeCell ref="J18:J19"/>
    <mergeCell ref="N18:N19"/>
  </mergeCells>
  <pageMargins left="0.7" right="0.7" top="0.75" bottom="0.75" header="0.3" footer="0.3"/>
  <pageSetup paperSize="17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U1018"/>
  <sheetViews>
    <sheetView workbookViewId="0">
      <selection activeCell="AE36" sqref="AE36"/>
    </sheetView>
  </sheetViews>
  <sheetFormatPr defaultRowHeight="15" x14ac:dyDescent="0.25"/>
  <cols>
    <col min="2" max="2" width="22.7109375" customWidth="1"/>
    <col min="3" max="3" width="13.85546875" customWidth="1"/>
    <col min="4" max="4" width="13.7109375" customWidth="1"/>
    <col min="5" max="5" width="17.5703125" customWidth="1"/>
    <col min="6" max="6" width="13" customWidth="1"/>
    <col min="7" max="7" width="16.28515625" style="65" customWidth="1"/>
    <col min="15" max="15" width="8.85546875" style="65"/>
    <col min="23" max="23" width="8.85546875" style="65"/>
    <col min="31" max="31" width="8.85546875" style="65"/>
    <col min="39" max="39" width="8.85546875" style="65"/>
    <col min="47" max="47" width="8.85546875" style="65"/>
  </cols>
  <sheetData>
    <row r="1" spans="1:47" x14ac:dyDescent="0.25">
      <c r="A1" s="56" t="s">
        <v>105</v>
      </c>
      <c r="B1" s="56" t="s">
        <v>106</v>
      </c>
      <c r="I1" t="s">
        <v>116</v>
      </c>
      <c r="J1" t="s">
        <v>117</v>
      </c>
      <c r="Q1" t="s">
        <v>118</v>
      </c>
      <c r="R1" t="s">
        <v>119</v>
      </c>
      <c r="Y1" t="s">
        <v>120</v>
      </c>
      <c r="Z1" t="s">
        <v>121</v>
      </c>
      <c r="AG1" t="s">
        <v>122</v>
      </c>
      <c r="AH1" t="s">
        <v>123</v>
      </c>
      <c r="AO1" t="s">
        <v>124</v>
      </c>
      <c r="AP1" t="s">
        <v>125</v>
      </c>
    </row>
    <row r="2" spans="1:47" x14ac:dyDescent="0.25">
      <c r="B2" s="62" t="s">
        <v>151</v>
      </c>
      <c r="C2" s="62" t="s">
        <v>152</v>
      </c>
      <c r="D2" s="62" t="s">
        <v>153</v>
      </c>
      <c r="E2" s="62" t="s">
        <v>154</v>
      </c>
      <c r="F2" s="62" t="s">
        <v>155</v>
      </c>
      <c r="G2" s="66" t="s">
        <v>156</v>
      </c>
      <c r="J2" s="62" t="s">
        <v>151</v>
      </c>
      <c r="K2" s="62" t="s">
        <v>152</v>
      </c>
      <c r="L2" s="62" t="s">
        <v>153</v>
      </c>
      <c r="M2" s="62" t="s">
        <v>154</v>
      </c>
      <c r="N2" s="62" t="s">
        <v>155</v>
      </c>
      <c r="O2" s="66" t="s">
        <v>156</v>
      </c>
      <c r="R2" s="62" t="s">
        <v>151</v>
      </c>
      <c r="S2" s="62" t="s">
        <v>152</v>
      </c>
      <c r="T2" s="62" t="s">
        <v>153</v>
      </c>
      <c r="U2" s="62" t="s">
        <v>154</v>
      </c>
      <c r="V2" s="62" t="s">
        <v>155</v>
      </c>
      <c r="W2" s="66" t="s">
        <v>156</v>
      </c>
      <c r="Z2" s="62" t="s">
        <v>151</v>
      </c>
      <c r="AA2" s="62" t="s">
        <v>152</v>
      </c>
      <c r="AB2" s="62" t="s">
        <v>153</v>
      </c>
      <c r="AC2" s="62" t="s">
        <v>154</v>
      </c>
      <c r="AD2" s="62" t="s">
        <v>155</v>
      </c>
      <c r="AE2" s="66" t="s">
        <v>156</v>
      </c>
      <c r="AH2" s="62" t="s">
        <v>151</v>
      </c>
      <c r="AI2" s="62" t="s">
        <v>152</v>
      </c>
      <c r="AJ2" s="62" t="s">
        <v>153</v>
      </c>
      <c r="AK2" s="62" t="s">
        <v>154</v>
      </c>
      <c r="AL2" s="62" t="s">
        <v>155</v>
      </c>
      <c r="AM2" s="66" t="s">
        <v>156</v>
      </c>
      <c r="AP2" s="62" t="s">
        <v>151</v>
      </c>
      <c r="AQ2" s="62" t="s">
        <v>152</v>
      </c>
      <c r="AR2" s="62" t="s">
        <v>153</v>
      </c>
      <c r="AS2" s="62" t="s">
        <v>154</v>
      </c>
      <c r="AT2" s="62" t="s">
        <v>155</v>
      </c>
      <c r="AU2" s="66" t="s">
        <v>156</v>
      </c>
    </row>
    <row r="3" spans="1:47" x14ac:dyDescent="0.25">
      <c r="B3" t="s">
        <v>126</v>
      </c>
      <c r="C3" t="s">
        <v>127</v>
      </c>
      <c r="D3" t="s">
        <v>162</v>
      </c>
      <c r="E3" t="s">
        <v>166</v>
      </c>
      <c r="F3" t="s">
        <v>218</v>
      </c>
      <c r="J3" t="s">
        <v>126</v>
      </c>
      <c r="K3" t="s">
        <v>127</v>
      </c>
      <c r="L3" t="s">
        <v>162</v>
      </c>
      <c r="M3" t="s">
        <v>166</v>
      </c>
      <c r="N3" t="s">
        <v>218</v>
      </c>
      <c r="R3" t="s">
        <v>126</v>
      </c>
      <c r="S3" t="s">
        <v>127</v>
      </c>
      <c r="T3" t="s">
        <v>163</v>
      </c>
      <c r="U3" t="s">
        <v>166</v>
      </c>
      <c r="V3" t="s">
        <v>221</v>
      </c>
      <c r="Z3" t="s">
        <v>126</v>
      </c>
      <c r="AA3" t="s">
        <v>127</v>
      </c>
      <c r="AB3" t="s">
        <v>162</v>
      </c>
      <c r="AC3" t="s">
        <v>166</v>
      </c>
      <c r="AD3" t="s">
        <v>218</v>
      </c>
      <c r="AH3" t="s">
        <v>126</v>
      </c>
      <c r="AI3" t="s">
        <v>127</v>
      </c>
      <c r="AJ3" t="s">
        <v>162</v>
      </c>
      <c r="AK3" t="s">
        <v>166</v>
      </c>
      <c r="AL3" t="s">
        <v>218</v>
      </c>
      <c r="AP3" t="s">
        <v>126</v>
      </c>
      <c r="AQ3" t="s">
        <v>127</v>
      </c>
      <c r="AR3" t="s">
        <v>162</v>
      </c>
      <c r="AS3" t="s">
        <v>166</v>
      </c>
      <c r="AT3" t="s">
        <v>218</v>
      </c>
    </row>
    <row r="4" spans="1:47" x14ac:dyDescent="0.25">
      <c r="B4" t="s">
        <v>126</v>
      </c>
      <c r="C4" t="s">
        <v>127</v>
      </c>
      <c r="D4" t="s">
        <v>162</v>
      </c>
      <c r="E4" t="s">
        <v>166</v>
      </c>
      <c r="F4" t="s">
        <v>218</v>
      </c>
      <c r="J4" t="s">
        <v>126</v>
      </c>
      <c r="K4" t="s">
        <v>127</v>
      </c>
      <c r="L4" t="s">
        <v>162</v>
      </c>
      <c r="M4" t="s">
        <v>166</v>
      </c>
      <c r="N4" t="s">
        <v>218</v>
      </c>
      <c r="R4" t="s">
        <v>126</v>
      </c>
      <c r="S4" t="s">
        <v>127</v>
      </c>
      <c r="T4" t="s">
        <v>163</v>
      </c>
      <c r="U4" t="s">
        <v>166</v>
      </c>
      <c r="V4" t="s">
        <v>221</v>
      </c>
      <c r="Z4" t="s">
        <v>126</v>
      </c>
      <c r="AA4" t="s">
        <v>127</v>
      </c>
      <c r="AB4" t="s">
        <v>162</v>
      </c>
      <c r="AC4" t="s">
        <v>166</v>
      </c>
      <c r="AD4" t="s">
        <v>218</v>
      </c>
      <c r="AH4" t="s">
        <v>126</v>
      </c>
      <c r="AI4" t="s">
        <v>127</v>
      </c>
      <c r="AJ4" t="s">
        <v>162</v>
      </c>
      <c r="AK4" t="s">
        <v>166</v>
      </c>
      <c r="AL4" t="s">
        <v>218</v>
      </c>
      <c r="AP4" t="s">
        <v>126</v>
      </c>
      <c r="AQ4" t="s">
        <v>127</v>
      </c>
      <c r="AR4" t="s">
        <v>162</v>
      </c>
      <c r="AS4" t="s">
        <v>166</v>
      </c>
      <c r="AT4" t="s">
        <v>218</v>
      </c>
    </row>
    <row r="5" spans="1:47" x14ac:dyDescent="0.25">
      <c r="B5" t="s">
        <v>126</v>
      </c>
      <c r="C5" t="s">
        <v>127</v>
      </c>
      <c r="D5" t="s">
        <v>162</v>
      </c>
      <c r="E5" t="s">
        <v>166</v>
      </c>
      <c r="F5" t="s">
        <v>219</v>
      </c>
      <c r="J5" t="s">
        <v>126</v>
      </c>
      <c r="K5" t="s">
        <v>127</v>
      </c>
      <c r="L5" t="s">
        <v>162</v>
      </c>
      <c r="M5" t="s">
        <v>166</v>
      </c>
      <c r="N5" t="s">
        <v>219</v>
      </c>
      <c r="R5" t="s">
        <v>126</v>
      </c>
      <c r="S5" t="s">
        <v>127</v>
      </c>
      <c r="T5" t="s">
        <v>163</v>
      </c>
      <c r="U5" t="s">
        <v>166</v>
      </c>
      <c r="V5" t="s">
        <v>223</v>
      </c>
      <c r="Z5" t="s">
        <v>126</v>
      </c>
      <c r="AA5" t="s">
        <v>127</v>
      </c>
      <c r="AB5" t="s">
        <v>162</v>
      </c>
      <c r="AC5" t="s">
        <v>166</v>
      </c>
      <c r="AD5" t="s">
        <v>219</v>
      </c>
      <c r="AH5" t="s">
        <v>126</v>
      </c>
      <c r="AI5" t="s">
        <v>127</v>
      </c>
      <c r="AJ5" t="s">
        <v>162</v>
      </c>
      <c r="AK5" t="s">
        <v>166</v>
      </c>
      <c r="AL5" t="s">
        <v>219</v>
      </c>
      <c r="AP5" t="s">
        <v>126</v>
      </c>
      <c r="AQ5" t="s">
        <v>127</v>
      </c>
      <c r="AR5" t="s">
        <v>162</v>
      </c>
      <c r="AS5" t="s">
        <v>166</v>
      </c>
      <c r="AT5" t="s">
        <v>219</v>
      </c>
    </row>
    <row r="6" spans="1:47" x14ac:dyDescent="0.25">
      <c r="B6" t="s">
        <v>126</v>
      </c>
      <c r="C6" t="s">
        <v>127</v>
      </c>
      <c r="D6" t="s">
        <v>162</v>
      </c>
      <c r="E6" t="s">
        <v>166</v>
      </c>
      <c r="F6" t="s">
        <v>219</v>
      </c>
      <c r="J6" t="s">
        <v>126</v>
      </c>
      <c r="K6" t="s">
        <v>127</v>
      </c>
      <c r="L6" t="s">
        <v>162</v>
      </c>
      <c r="M6" t="s">
        <v>166</v>
      </c>
      <c r="N6" t="s">
        <v>219</v>
      </c>
      <c r="R6" t="s">
        <v>126</v>
      </c>
      <c r="S6" t="s">
        <v>127</v>
      </c>
      <c r="T6" t="s">
        <v>163</v>
      </c>
      <c r="U6" t="s">
        <v>166</v>
      </c>
      <c r="V6" t="s">
        <v>223</v>
      </c>
      <c r="Z6" t="s">
        <v>126</v>
      </c>
      <c r="AA6" t="s">
        <v>127</v>
      </c>
      <c r="AB6" t="s">
        <v>162</v>
      </c>
      <c r="AC6" t="s">
        <v>166</v>
      </c>
      <c r="AD6" t="s">
        <v>219</v>
      </c>
      <c r="AH6" t="s">
        <v>126</v>
      </c>
      <c r="AI6" t="s">
        <v>127</v>
      </c>
      <c r="AJ6" t="s">
        <v>162</v>
      </c>
      <c r="AK6" t="s">
        <v>166</v>
      </c>
      <c r="AL6" t="s">
        <v>219</v>
      </c>
      <c r="AP6" t="s">
        <v>126</v>
      </c>
      <c r="AQ6" t="s">
        <v>127</v>
      </c>
      <c r="AR6" t="s">
        <v>162</v>
      </c>
      <c r="AS6" t="s">
        <v>166</v>
      </c>
      <c r="AT6" t="s">
        <v>219</v>
      </c>
    </row>
    <row r="7" spans="1:47" x14ac:dyDescent="0.25">
      <c r="B7" t="s">
        <v>126</v>
      </c>
      <c r="C7" t="s">
        <v>127</v>
      </c>
      <c r="D7" t="s">
        <v>162</v>
      </c>
      <c r="E7" t="s">
        <v>166</v>
      </c>
      <c r="F7" t="s">
        <v>220</v>
      </c>
      <c r="J7" t="s">
        <v>126</v>
      </c>
      <c r="K7" t="s">
        <v>127</v>
      </c>
      <c r="L7" t="s">
        <v>162</v>
      </c>
      <c r="M7" t="s">
        <v>166</v>
      </c>
      <c r="N7" t="s">
        <v>234</v>
      </c>
      <c r="R7" t="s">
        <v>126</v>
      </c>
      <c r="S7" t="s">
        <v>127</v>
      </c>
      <c r="T7" t="s">
        <v>163</v>
      </c>
      <c r="U7" t="s">
        <v>166</v>
      </c>
      <c r="V7" t="s">
        <v>224</v>
      </c>
      <c r="Z7" t="s">
        <v>126</v>
      </c>
      <c r="AA7" t="s">
        <v>127</v>
      </c>
      <c r="AB7" t="s">
        <v>162</v>
      </c>
      <c r="AC7" t="s">
        <v>166</v>
      </c>
      <c r="AD7" t="s">
        <v>220</v>
      </c>
      <c r="AH7" t="s">
        <v>126</v>
      </c>
      <c r="AI7" t="s">
        <v>127</v>
      </c>
      <c r="AJ7" t="s">
        <v>162</v>
      </c>
      <c r="AK7" t="s">
        <v>166</v>
      </c>
      <c r="AL7" t="s">
        <v>220</v>
      </c>
      <c r="AP7" t="s">
        <v>126</v>
      </c>
      <c r="AQ7" t="s">
        <v>127</v>
      </c>
      <c r="AR7" t="s">
        <v>162</v>
      </c>
      <c r="AS7" t="s">
        <v>166</v>
      </c>
      <c r="AT7" t="s">
        <v>220</v>
      </c>
    </row>
    <row r="8" spans="1:47" x14ac:dyDescent="0.25">
      <c r="B8" t="s">
        <v>126</v>
      </c>
      <c r="C8" t="s">
        <v>127</v>
      </c>
      <c r="D8" t="s">
        <v>162</v>
      </c>
      <c r="E8" t="s">
        <v>166</v>
      </c>
      <c r="F8" t="s">
        <v>220</v>
      </c>
      <c r="J8" t="s">
        <v>126</v>
      </c>
      <c r="K8" t="s">
        <v>127</v>
      </c>
      <c r="L8" t="s">
        <v>162</v>
      </c>
      <c r="M8" t="s">
        <v>166</v>
      </c>
      <c r="N8" t="s">
        <v>234</v>
      </c>
      <c r="R8" t="s">
        <v>126</v>
      </c>
      <c r="S8" t="s">
        <v>127</v>
      </c>
      <c r="T8" t="s">
        <v>163</v>
      </c>
      <c r="U8" t="s">
        <v>166</v>
      </c>
      <c r="V8" t="s">
        <v>224</v>
      </c>
      <c r="Z8" t="s">
        <v>126</v>
      </c>
      <c r="AA8" t="s">
        <v>127</v>
      </c>
      <c r="AB8" t="s">
        <v>162</v>
      </c>
      <c r="AC8" t="s">
        <v>166</v>
      </c>
      <c r="AD8" t="s">
        <v>220</v>
      </c>
      <c r="AH8" t="s">
        <v>126</v>
      </c>
      <c r="AI8" t="s">
        <v>127</v>
      </c>
      <c r="AJ8" t="s">
        <v>162</v>
      </c>
      <c r="AK8" t="s">
        <v>166</v>
      </c>
      <c r="AL8" t="s">
        <v>220</v>
      </c>
      <c r="AP8" t="s">
        <v>126</v>
      </c>
      <c r="AQ8" t="s">
        <v>127</v>
      </c>
      <c r="AR8" t="s">
        <v>162</v>
      </c>
      <c r="AS8" t="s">
        <v>166</v>
      </c>
      <c r="AT8" t="s">
        <v>220</v>
      </c>
    </row>
    <row r="9" spans="1:47" x14ac:dyDescent="0.25">
      <c r="B9" t="s">
        <v>127</v>
      </c>
      <c r="C9" t="s">
        <v>128</v>
      </c>
      <c r="D9" t="s">
        <v>162</v>
      </c>
      <c r="E9" t="s">
        <v>166</v>
      </c>
      <c r="F9" t="s">
        <v>221</v>
      </c>
      <c r="J9" t="s">
        <v>127</v>
      </c>
      <c r="K9" t="s">
        <v>128</v>
      </c>
      <c r="L9" t="s">
        <v>162</v>
      </c>
      <c r="M9" t="s">
        <v>166</v>
      </c>
      <c r="N9" t="s">
        <v>235</v>
      </c>
      <c r="R9" t="s">
        <v>127</v>
      </c>
      <c r="S9" t="s">
        <v>128</v>
      </c>
      <c r="T9" t="s">
        <v>163</v>
      </c>
      <c r="U9" t="s">
        <v>166</v>
      </c>
      <c r="V9" t="s">
        <v>221</v>
      </c>
      <c r="Z9" t="s">
        <v>127</v>
      </c>
      <c r="AA9" t="s">
        <v>128</v>
      </c>
      <c r="AB9" t="s">
        <v>162</v>
      </c>
      <c r="AC9" t="s">
        <v>166</v>
      </c>
      <c r="AD9" t="s">
        <v>221</v>
      </c>
      <c r="AH9" t="s">
        <v>127</v>
      </c>
      <c r="AI9" t="s">
        <v>128</v>
      </c>
      <c r="AJ9" t="s">
        <v>162</v>
      </c>
      <c r="AK9" t="s">
        <v>166</v>
      </c>
      <c r="AL9" t="s">
        <v>221</v>
      </c>
      <c r="AP9" t="s">
        <v>159</v>
      </c>
      <c r="AQ9" t="s">
        <v>128</v>
      </c>
      <c r="AR9" t="s">
        <v>162</v>
      </c>
      <c r="AS9" t="s">
        <v>166</v>
      </c>
      <c r="AT9" t="s">
        <v>221</v>
      </c>
    </row>
    <row r="10" spans="1:47" x14ac:dyDescent="0.25">
      <c r="B10" t="s">
        <v>127</v>
      </c>
      <c r="C10" t="s">
        <v>128</v>
      </c>
      <c r="D10" t="s">
        <v>162</v>
      </c>
      <c r="E10" t="s">
        <v>166</v>
      </c>
      <c r="F10" t="s">
        <v>221</v>
      </c>
      <c r="J10" t="s">
        <v>127</v>
      </c>
      <c r="K10" t="s">
        <v>128</v>
      </c>
      <c r="L10" t="s">
        <v>162</v>
      </c>
      <c r="M10" t="s">
        <v>166</v>
      </c>
      <c r="N10" t="s">
        <v>235</v>
      </c>
      <c r="R10" t="s">
        <v>127</v>
      </c>
      <c r="S10" t="s">
        <v>128</v>
      </c>
      <c r="T10" t="s">
        <v>163</v>
      </c>
      <c r="U10" t="s">
        <v>166</v>
      </c>
      <c r="V10" t="s">
        <v>221</v>
      </c>
      <c r="Z10" t="s">
        <v>127</v>
      </c>
      <c r="AA10" t="s">
        <v>128</v>
      </c>
      <c r="AB10" t="s">
        <v>162</v>
      </c>
      <c r="AC10" t="s">
        <v>166</v>
      </c>
      <c r="AD10" t="s">
        <v>221</v>
      </c>
      <c r="AH10" t="s">
        <v>127</v>
      </c>
      <c r="AI10" t="s">
        <v>128</v>
      </c>
      <c r="AJ10" t="s">
        <v>162</v>
      </c>
      <c r="AK10" t="s">
        <v>166</v>
      </c>
      <c r="AL10" t="s">
        <v>221</v>
      </c>
      <c r="AP10" t="s">
        <v>159</v>
      </c>
      <c r="AQ10" t="s">
        <v>128</v>
      </c>
      <c r="AR10" t="s">
        <v>162</v>
      </c>
      <c r="AS10" t="s">
        <v>166</v>
      </c>
      <c r="AT10" t="s">
        <v>221</v>
      </c>
    </row>
    <row r="11" spans="1:47" x14ac:dyDescent="0.25">
      <c r="B11" t="s">
        <v>127</v>
      </c>
      <c r="C11" t="s">
        <v>129</v>
      </c>
      <c r="D11" t="s">
        <v>162</v>
      </c>
      <c r="E11" t="s">
        <v>166</v>
      </c>
      <c r="F11" t="s">
        <v>222</v>
      </c>
      <c r="J11" t="s">
        <v>127</v>
      </c>
      <c r="K11" t="s">
        <v>129</v>
      </c>
      <c r="L11" t="s">
        <v>162</v>
      </c>
      <c r="M11" t="s">
        <v>166</v>
      </c>
      <c r="N11" t="s">
        <v>236</v>
      </c>
      <c r="R11" t="s">
        <v>127</v>
      </c>
      <c r="S11" t="s">
        <v>129</v>
      </c>
      <c r="T11" t="s">
        <v>163</v>
      </c>
      <c r="U11" t="s">
        <v>166</v>
      </c>
      <c r="V11" t="s">
        <v>224</v>
      </c>
      <c r="Z11" t="s">
        <v>127</v>
      </c>
      <c r="AA11" t="s">
        <v>129</v>
      </c>
      <c r="AB11" t="s">
        <v>162</v>
      </c>
      <c r="AC11" t="s">
        <v>166</v>
      </c>
      <c r="AD11" t="s">
        <v>222</v>
      </c>
      <c r="AH11" t="s">
        <v>127</v>
      </c>
      <c r="AI11" t="s">
        <v>129</v>
      </c>
      <c r="AJ11" t="s">
        <v>162</v>
      </c>
      <c r="AK11" t="s">
        <v>166</v>
      </c>
      <c r="AL11" t="s">
        <v>222</v>
      </c>
      <c r="AP11" t="s">
        <v>127</v>
      </c>
      <c r="AQ11" t="s">
        <v>129</v>
      </c>
      <c r="AR11" t="s">
        <v>162</v>
      </c>
      <c r="AS11" t="s">
        <v>166</v>
      </c>
      <c r="AT11" t="s">
        <v>222</v>
      </c>
    </row>
    <row r="12" spans="1:47" x14ac:dyDescent="0.25">
      <c r="B12" t="s">
        <v>127</v>
      </c>
      <c r="C12" t="s">
        <v>129</v>
      </c>
      <c r="D12" t="s">
        <v>162</v>
      </c>
      <c r="E12" t="s">
        <v>166</v>
      </c>
      <c r="F12" t="s">
        <v>222</v>
      </c>
      <c r="J12" t="s">
        <v>127</v>
      </c>
      <c r="K12" t="s">
        <v>129</v>
      </c>
      <c r="L12" t="s">
        <v>162</v>
      </c>
      <c r="M12" t="s">
        <v>166</v>
      </c>
      <c r="N12" t="s">
        <v>236</v>
      </c>
      <c r="R12" t="s">
        <v>127</v>
      </c>
      <c r="S12" t="s">
        <v>129</v>
      </c>
      <c r="T12" t="s">
        <v>163</v>
      </c>
      <c r="U12" t="s">
        <v>166</v>
      </c>
      <c r="V12" t="s">
        <v>224</v>
      </c>
      <c r="Z12" t="s">
        <v>127</v>
      </c>
      <c r="AA12" t="s">
        <v>129</v>
      </c>
      <c r="AB12" t="s">
        <v>162</v>
      </c>
      <c r="AC12" t="s">
        <v>166</v>
      </c>
      <c r="AD12" t="s">
        <v>222</v>
      </c>
      <c r="AH12" t="s">
        <v>127</v>
      </c>
      <c r="AI12" t="s">
        <v>129</v>
      </c>
      <c r="AJ12" t="s">
        <v>162</v>
      </c>
      <c r="AK12" t="s">
        <v>166</v>
      </c>
      <c r="AL12" t="s">
        <v>222</v>
      </c>
      <c r="AP12" t="s">
        <v>127</v>
      </c>
      <c r="AQ12" t="s">
        <v>129</v>
      </c>
      <c r="AR12" t="s">
        <v>162</v>
      </c>
      <c r="AS12" t="s">
        <v>166</v>
      </c>
      <c r="AT12" t="s">
        <v>222</v>
      </c>
    </row>
    <row r="13" spans="1:47" x14ac:dyDescent="0.25">
      <c r="B13" t="s">
        <v>127</v>
      </c>
      <c r="C13" t="s">
        <v>130</v>
      </c>
      <c r="D13" t="s">
        <v>162</v>
      </c>
      <c r="E13" t="s">
        <v>166</v>
      </c>
      <c r="F13" t="s">
        <v>223</v>
      </c>
      <c r="J13" t="s">
        <v>127</v>
      </c>
      <c r="K13" t="s">
        <v>130</v>
      </c>
      <c r="L13" t="s">
        <v>162</v>
      </c>
      <c r="M13" t="s">
        <v>166</v>
      </c>
      <c r="N13" t="s">
        <v>232</v>
      </c>
      <c r="R13" t="s">
        <v>127</v>
      </c>
      <c r="S13" t="s">
        <v>130</v>
      </c>
      <c r="T13" t="s">
        <v>163</v>
      </c>
      <c r="U13" t="s">
        <v>166</v>
      </c>
      <c r="V13" t="s">
        <v>227</v>
      </c>
      <c r="Z13" t="s">
        <v>127</v>
      </c>
      <c r="AA13" t="s">
        <v>130</v>
      </c>
      <c r="AB13" t="s">
        <v>162</v>
      </c>
      <c r="AC13" t="s">
        <v>166</v>
      </c>
      <c r="AD13" t="s">
        <v>223</v>
      </c>
      <c r="AH13" t="s">
        <v>127</v>
      </c>
      <c r="AI13" t="s">
        <v>130</v>
      </c>
      <c r="AJ13" t="s">
        <v>162</v>
      </c>
      <c r="AK13" t="s">
        <v>166</v>
      </c>
      <c r="AL13" t="s">
        <v>223</v>
      </c>
      <c r="AP13" t="s">
        <v>127</v>
      </c>
      <c r="AQ13" t="s">
        <v>129</v>
      </c>
      <c r="AR13" t="s">
        <v>162</v>
      </c>
      <c r="AS13" t="s">
        <v>166</v>
      </c>
      <c r="AT13" t="s">
        <v>223</v>
      </c>
    </row>
    <row r="14" spans="1:47" x14ac:dyDescent="0.25">
      <c r="B14" t="s">
        <v>127</v>
      </c>
      <c r="C14" t="s">
        <v>130</v>
      </c>
      <c r="D14" t="s">
        <v>162</v>
      </c>
      <c r="E14" t="s">
        <v>166</v>
      </c>
      <c r="F14" t="s">
        <v>223</v>
      </c>
      <c r="J14" t="s">
        <v>127</v>
      </c>
      <c r="K14" t="s">
        <v>130</v>
      </c>
      <c r="L14" t="s">
        <v>162</v>
      </c>
      <c r="M14" t="s">
        <v>166</v>
      </c>
      <c r="N14" t="s">
        <v>232</v>
      </c>
      <c r="R14" t="s">
        <v>127</v>
      </c>
      <c r="S14" t="s">
        <v>130</v>
      </c>
      <c r="T14" t="s">
        <v>163</v>
      </c>
      <c r="U14" t="s">
        <v>166</v>
      </c>
      <c r="V14" t="s">
        <v>227</v>
      </c>
      <c r="Z14" t="s">
        <v>127</v>
      </c>
      <c r="AA14" t="s">
        <v>130</v>
      </c>
      <c r="AB14" t="s">
        <v>162</v>
      </c>
      <c r="AC14" t="s">
        <v>166</v>
      </c>
      <c r="AD14" t="s">
        <v>223</v>
      </c>
      <c r="AH14" t="s">
        <v>127</v>
      </c>
      <c r="AI14" t="s">
        <v>130</v>
      </c>
      <c r="AJ14" t="s">
        <v>162</v>
      </c>
      <c r="AK14" t="s">
        <v>166</v>
      </c>
      <c r="AL14" t="s">
        <v>223</v>
      </c>
      <c r="AP14" t="s">
        <v>127</v>
      </c>
      <c r="AQ14" t="s">
        <v>129</v>
      </c>
      <c r="AR14" t="s">
        <v>162</v>
      </c>
      <c r="AS14" t="s">
        <v>166</v>
      </c>
      <c r="AT14" t="s">
        <v>223</v>
      </c>
    </row>
    <row r="15" spans="1:47" x14ac:dyDescent="0.25">
      <c r="B15" t="s">
        <v>128</v>
      </c>
      <c r="C15" t="s">
        <v>143</v>
      </c>
      <c r="D15" t="s">
        <v>162</v>
      </c>
      <c r="E15" t="s">
        <v>166</v>
      </c>
      <c r="F15" t="s">
        <v>224</v>
      </c>
      <c r="J15" t="s">
        <v>128</v>
      </c>
      <c r="K15" t="s">
        <v>143</v>
      </c>
      <c r="L15" t="s">
        <v>162</v>
      </c>
      <c r="M15" t="s">
        <v>166</v>
      </c>
      <c r="N15" t="s">
        <v>231</v>
      </c>
      <c r="R15" t="s">
        <v>128</v>
      </c>
      <c r="S15" t="s">
        <v>143</v>
      </c>
      <c r="T15" t="s">
        <v>163</v>
      </c>
      <c r="U15" t="s">
        <v>166</v>
      </c>
      <c r="V15" t="s">
        <v>221</v>
      </c>
      <c r="Z15" t="s">
        <v>128</v>
      </c>
      <c r="AA15" t="s">
        <v>143</v>
      </c>
      <c r="AB15" t="s">
        <v>162</v>
      </c>
      <c r="AC15" t="s">
        <v>166</v>
      </c>
      <c r="AD15" t="s">
        <v>224</v>
      </c>
      <c r="AH15" t="s">
        <v>128</v>
      </c>
      <c r="AI15" t="s">
        <v>143</v>
      </c>
      <c r="AJ15" t="s">
        <v>162</v>
      </c>
      <c r="AK15" t="s">
        <v>166</v>
      </c>
      <c r="AL15" t="s">
        <v>224</v>
      </c>
      <c r="AP15" t="s">
        <v>127</v>
      </c>
      <c r="AQ15" t="s">
        <v>130</v>
      </c>
      <c r="AR15" t="s">
        <v>162</v>
      </c>
      <c r="AS15" t="s">
        <v>166</v>
      </c>
      <c r="AT15" t="s">
        <v>224</v>
      </c>
    </row>
    <row r="16" spans="1:47" x14ac:dyDescent="0.25">
      <c r="B16" t="s">
        <v>128</v>
      </c>
      <c r="C16" t="s">
        <v>143</v>
      </c>
      <c r="D16" t="s">
        <v>162</v>
      </c>
      <c r="E16" t="s">
        <v>166</v>
      </c>
      <c r="F16" t="s">
        <v>224</v>
      </c>
      <c r="J16" t="s">
        <v>128</v>
      </c>
      <c r="K16" t="s">
        <v>143</v>
      </c>
      <c r="L16" t="s">
        <v>162</v>
      </c>
      <c r="M16" t="s">
        <v>166</v>
      </c>
      <c r="N16" t="s">
        <v>231</v>
      </c>
      <c r="R16" t="s">
        <v>128</v>
      </c>
      <c r="S16" t="s">
        <v>143</v>
      </c>
      <c r="T16" t="s">
        <v>163</v>
      </c>
      <c r="U16" t="s">
        <v>166</v>
      </c>
      <c r="V16" t="s">
        <v>221</v>
      </c>
      <c r="Z16" t="s">
        <v>128</v>
      </c>
      <c r="AA16" t="s">
        <v>143</v>
      </c>
      <c r="AB16" t="s">
        <v>162</v>
      </c>
      <c r="AC16" t="s">
        <v>166</v>
      </c>
      <c r="AD16" t="s">
        <v>224</v>
      </c>
      <c r="AH16" t="s">
        <v>128</v>
      </c>
      <c r="AI16" t="s">
        <v>143</v>
      </c>
      <c r="AJ16" t="s">
        <v>162</v>
      </c>
      <c r="AK16" t="s">
        <v>166</v>
      </c>
      <c r="AL16" t="s">
        <v>224</v>
      </c>
      <c r="AP16" t="s">
        <v>127</v>
      </c>
      <c r="AQ16" t="s">
        <v>130</v>
      </c>
      <c r="AR16" t="s">
        <v>162</v>
      </c>
      <c r="AS16" t="s">
        <v>166</v>
      </c>
      <c r="AT16" t="s">
        <v>224</v>
      </c>
    </row>
    <row r="17" spans="2:46" x14ac:dyDescent="0.25">
      <c r="B17" t="s">
        <v>129</v>
      </c>
      <c r="C17" t="s">
        <v>143</v>
      </c>
      <c r="D17" t="s">
        <v>162</v>
      </c>
      <c r="E17" t="s">
        <v>166</v>
      </c>
      <c r="F17" t="s">
        <v>220</v>
      </c>
      <c r="J17" t="s">
        <v>129</v>
      </c>
      <c r="K17" t="s">
        <v>143</v>
      </c>
      <c r="L17" t="s">
        <v>162</v>
      </c>
      <c r="M17" t="s">
        <v>166</v>
      </c>
      <c r="N17" t="s">
        <v>220</v>
      </c>
      <c r="R17" t="s">
        <v>129</v>
      </c>
      <c r="S17" t="s">
        <v>143</v>
      </c>
      <c r="T17" t="s">
        <v>163</v>
      </c>
      <c r="U17" t="s">
        <v>166</v>
      </c>
      <c r="V17" t="s">
        <v>221</v>
      </c>
      <c r="Z17" t="s">
        <v>129</v>
      </c>
      <c r="AA17" t="s">
        <v>143</v>
      </c>
      <c r="AB17" t="s">
        <v>162</v>
      </c>
      <c r="AC17" t="s">
        <v>166</v>
      </c>
      <c r="AD17" t="s">
        <v>220</v>
      </c>
      <c r="AH17" t="s">
        <v>129</v>
      </c>
      <c r="AI17" t="s">
        <v>143</v>
      </c>
      <c r="AJ17" t="s">
        <v>162</v>
      </c>
      <c r="AK17" t="s">
        <v>166</v>
      </c>
      <c r="AL17" t="s">
        <v>220</v>
      </c>
      <c r="AP17" t="s">
        <v>128</v>
      </c>
      <c r="AQ17" t="s">
        <v>130</v>
      </c>
      <c r="AR17" t="s">
        <v>162</v>
      </c>
      <c r="AS17" t="s">
        <v>166</v>
      </c>
      <c r="AT17" t="s">
        <v>239</v>
      </c>
    </row>
    <row r="18" spans="2:46" x14ac:dyDescent="0.25">
      <c r="B18" t="s">
        <v>129</v>
      </c>
      <c r="C18" t="s">
        <v>144</v>
      </c>
      <c r="D18" t="s">
        <v>162</v>
      </c>
      <c r="E18" t="s">
        <v>166</v>
      </c>
      <c r="F18" t="s">
        <v>220</v>
      </c>
      <c r="J18" t="s">
        <v>129</v>
      </c>
      <c r="K18" t="s">
        <v>144</v>
      </c>
      <c r="L18" t="s">
        <v>162</v>
      </c>
      <c r="M18" t="s">
        <v>166</v>
      </c>
      <c r="N18" t="s">
        <v>220</v>
      </c>
      <c r="R18" t="s">
        <v>129</v>
      </c>
      <c r="S18" t="s">
        <v>144</v>
      </c>
      <c r="T18" t="s">
        <v>163</v>
      </c>
      <c r="U18" t="s">
        <v>166</v>
      </c>
      <c r="V18" t="s">
        <v>221</v>
      </c>
      <c r="Z18" t="s">
        <v>129</v>
      </c>
      <c r="AA18" t="s">
        <v>144</v>
      </c>
      <c r="AB18" t="s">
        <v>162</v>
      </c>
      <c r="AC18" t="s">
        <v>166</v>
      </c>
      <c r="AD18" t="s">
        <v>220</v>
      </c>
      <c r="AH18" t="s">
        <v>129</v>
      </c>
      <c r="AI18" t="s">
        <v>144</v>
      </c>
      <c r="AJ18" t="s">
        <v>162</v>
      </c>
      <c r="AK18" t="s">
        <v>166</v>
      </c>
      <c r="AL18" t="s">
        <v>220</v>
      </c>
      <c r="AP18" t="s">
        <v>128</v>
      </c>
      <c r="AQ18" t="s">
        <v>130</v>
      </c>
      <c r="AR18" t="s">
        <v>162</v>
      </c>
      <c r="AS18" t="s">
        <v>166</v>
      </c>
      <c r="AT18" t="s">
        <v>239</v>
      </c>
    </row>
    <row r="19" spans="2:46" x14ac:dyDescent="0.25">
      <c r="B19" t="s">
        <v>130</v>
      </c>
      <c r="C19" t="s">
        <v>144</v>
      </c>
      <c r="D19" t="s">
        <v>162</v>
      </c>
      <c r="E19" t="s">
        <v>166</v>
      </c>
      <c r="F19" t="s">
        <v>221</v>
      </c>
      <c r="J19" t="s">
        <v>130</v>
      </c>
      <c r="K19" t="s">
        <v>144</v>
      </c>
      <c r="L19" t="s">
        <v>162</v>
      </c>
      <c r="M19" t="s">
        <v>166</v>
      </c>
      <c r="N19" t="s">
        <v>221</v>
      </c>
      <c r="R19" t="s">
        <v>130</v>
      </c>
      <c r="S19" t="s">
        <v>144</v>
      </c>
      <c r="T19" t="s">
        <v>163</v>
      </c>
      <c r="U19" t="s">
        <v>166</v>
      </c>
      <c r="V19" t="s">
        <v>221</v>
      </c>
      <c r="Z19" t="s">
        <v>130</v>
      </c>
      <c r="AA19" t="s">
        <v>144</v>
      </c>
      <c r="AB19" t="s">
        <v>162</v>
      </c>
      <c r="AC19" t="s">
        <v>166</v>
      </c>
      <c r="AD19" t="s">
        <v>221</v>
      </c>
      <c r="AH19" t="s">
        <v>130</v>
      </c>
      <c r="AI19" t="s">
        <v>144</v>
      </c>
      <c r="AJ19" t="s">
        <v>162</v>
      </c>
      <c r="AK19" t="s">
        <v>166</v>
      </c>
      <c r="AL19" t="s">
        <v>221</v>
      </c>
      <c r="AP19" t="s">
        <v>129</v>
      </c>
      <c r="AQ19" t="s">
        <v>143</v>
      </c>
      <c r="AR19" t="s">
        <v>162</v>
      </c>
      <c r="AS19" t="s">
        <v>166</v>
      </c>
      <c r="AT19" t="s">
        <v>220</v>
      </c>
    </row>
    <row r="20" spans="2:46" x14ac:dyDescent="0.25">
      <c r="B20" t="s">
        <v>130</v>
      </c>
      <c r="C20" t="s">
        <v>144</v>
      </c>
      <c r="D20" t="s">
        <v>162</v>
      </c>
      <c r="E20" t="s">
        <v>166</v>
      </c>
      <c r="F20" t="s">
        <v>221</v>
      </c>
      <c r="J20" t="s">
        <v>130</v>
      </c>
      <c r="K20" t="s">
        <v>144</v>
      </c>
      <c r="L20" t="s">
        <v>162</v>
      </c>
      <c r="M20" t="s">
        <v>166</v>
      </c>
      <c r="N20" t="s">
        <v>221</v>
      </c>
      <c r="R20" t="s">
        <v>130</v>
      </c>
      <c r="S20" t="s">
        <v>144</v>
      </c>
      <c r="T20" t="s">
        <v>163</v>
      </c>
      <c r="U20" t="s">
        <v>166</v>
      </c>
      <c r="V20" t="s">
        <v>221</v>
      </c>
      <c r="Z20" t="s">
        <v>130</v>
      </c>
      <c r="AA20" t="s">
        <v>144</v>
      </c>
      <c r="AB20" t="s">
        <v>162</v>
      </c>
      <c r="AC20" t="s">
        <v>166</v>
      </c>
      <c r="AD20" t="s">
        <v>221</v>
      </c>
      <c r="AH20" t="s">
        <v>130</v>
      </c>
      <c r="AI20" t="s">
        <v>144</v>
      </c>
      <c r="AJ20" t="s">
        <v>162</v>
      </c>
      <c r="AK20" t="s">
        <v>166</v>
      </c>
      <c r="AL20" t="s">
        <v>221</v>
      </c>
      <c r="AP20" t="s">
        <v>129</v>
      </c>
      <c r="AQ20" t="s">
        <v>143</v>
      </c>
      <c r="AR20" t="s">
        <v>162</v>
      </c>
      <c r="AS20" t="s">
        <v>166</v>
      </c>
      <c r="AT20" t="s">
        <v>220</v>
      </c>
    </row>
    <row r="21" spans="2:46" x14ac:dyDescent="0.25">
      <c r="B21" t="s">
        <v>132</v>
      </c>
      <c r="C21" t="s">
        <v>144</v>
      </c>
      <c r="D21" t="s">
        <v>162</v>
      </c>
      <c r="E21" t="s">
        <v>166</v>
      </c>
      <c r="F21" t="s">
        <v>222</v>
      </c>
      <c r="J21" t="s">
        <v>131</v>
      </c>
      <c r="K21" t="s">
        <v>144</v>
      </c>
      <c r="L21" t="s">
        <v>162</v>
      </c>
      <c r="M21" t="s">
        <v>166</v>
      </c>
      <c r="N21" t="s">
        <v>237</v>
      </c>
      <c r="R21" t="s">
        <v>141</v>
      </c>
      <c r="S21" t="s">
        <v>144</v>
      </c>
      <c r="T21" t="s">
        <v>163</v>
      </c>
      <c r="U21" t="s">
        <v>166</v>
      </c>
      <c r="V21" t="s">
        <v>223</v>
      </c>
      <c r="Z21" t="s">
        <v>132</v>
      </c>
      <c r="AA21" t="s">
        <v>144</v>
      </c>
      <c r="AB21" t="s">
        <v>162</v>
      </c>
      <c r="AC21" t="s">
        <v>166</v>
      </c>
      <c r="AD21" t="s">
        <v>222</v>
      </c>
      <c r="AH21" t="s">
        <v>132</v>
      </c>
      <c r="AI21" t="s">
        <v>144</v>
      </c>
      <c r="AJ21" t="s">
        <v>162</v>
      </c>
      <c r="AK21" t="s">
        <v>166</v>
      </c>
      <c r="AL21" t="s">
        <v>222</v>
      </c>
      <c r="AP21" t="s">
        <v>129</v>
      </c>
      <c r="AQ21" t="s">
        <v>143</v>
      </c>
      <c r="AR21" t="s">
        <v>162</v>
      </c>
      <c r="AS21" t="s">
        <v>166</v>
      </c>
      <c r="AT21" t="s">
        <v>221</v>
      </c>
    </row>
    <row r="22" spans="2:46" x14ac:dyDescent="0.25">
      <c r="B22" t="s">
        <v>132</v>
      </c>
      <c r="C22" t="s">
        <v>144</v>
      </c>
      <c r="D22" t="s">
        <v>162</v>
      </c>
      <c r="E22" t="s">
        <v>166</v>
      </c>
      <c r="F22" t="s">
        <v>222</v>
      </c>
      <c r="J22" t="s">
        <v>131</v>
      </c>
      <c r="K22" t="s">
        <v>144</v>
      </c>
      <c r="L22" t="s">
        <v>162</v>
      </c>
      <c r="M22" t="s">
        <v>166</v>
      </c>
      <c r="N22" t="s">
        <v>237</v>
      </c>
      <c r="R22" t="s">
        <v>141</v>
      </c>
      <c r="S22" t="s">
        <v>144</v>
      </c>
      <c r="T22" t="s">
        <v>163</v>
      </c>
      <c r="U22" t="s">
        <v>166</v>
      </c>
      <c r="V22" t="s">
        <v>223</v>
      </c>
      <c r="Z22" t="s">
        <v>132</v>
      </c>
      <c r="AA22" t="s">
        <v>144</v>
      </c>
      <c r="AB22" t="s">
        <v>162</v>
      </c>
      <c r="AC22" t="s">
        <v>166</v>
      </c>
      <c r="AD22" t="s">
        <v>222</v>
      </c>
      <c r="AH22" t="s">
        <v>132</v>
      </c>
      <c r="AI22" t="s">
        <v>144</v>
      </c>
      <c r="AJ22" t="s">
        <v>162</v>
      </c>
      <c r="AK22" t="s">
        <v>166</v>
      </c>
      <c r="AL22" t="s">
        <v>222</v>
      </c>
      <c r="AP22" t="s">
        <v>129</v>
      </c>
      <c r="AQ22" t="s">
        <v>144</v>
      </c>
      <c r="AR22" t="s">
        <v>162</v>
      </c>
      <c r="AS22" t="s">
        <v>166</v>
      </c>
      <c r="AT22" t="s">
        <v>221</v>
      </c>
    </row>
    <row r="23" spans="2:46" x14ac:dyDescent="0.25">
      <c r="B23" t="s">
        <v>132</v>
      </c>
      <c r="C23" t="s">
        <v>144</v>
      </c>
      <c r="D23" t="s">
        <v>162</v>
      </c>
      <c r="E23" t="s">
        <v>166</v>
      </c>
      <c r="F23" t="s">
        <v>225</v>
      </c>
      <c r="J23" t="s">
        <v>131</v>
      </c>
      <c r="K23" t="s">
        <v>144</v>
      </c>
      <c r="L23" t="s">
        <v>162</v>
      </c>
      <c r="M23" t="s">
        <v>166</v>
      </c>
      <c r="N23" t="s">
        <v>222</v>
      </c>
      <c r="R23" t="s">
        <v>141</v>
      </c>
      <c r="S23" t="s">
        <v>144</v>
      </c>
      <c r="T23" t="s">
        <v>163</v>
      </c>
      <c r="U23" t="s">
        <v>166</v>
      </c>
      <c r="V23" t="s">
        <v>221</v>
      </c>
      <c r="Z23" t="s">
        <v>132</v>
      </c>
      <c r="AA23" t="s">
        <v>144</v>
      </c>
      <c r="AB23" t="s">
        <v>162</v>
      </c>
      <c r="AC23" t="s">
        <v>166</v>
      </c>
      <c r="AD23" t="s">
        <v>225</v>
      </c>
      <c r="AH23" t="s">
        <v>132</v>
      </c>
      <c r="AI23" t="s">
        <v>144</v>
      </c>
      <c r="AJ23" t="s">
        <v>162</v>
      </c>
      <c r="AK23" t="s">
        <v>166</v>
      </c>
      <c r="AL23" t="s">
        <v>225</v>
      </c>
      <c r="AP23" t="s">
        <v>130</v>
      </c>
      <c r="AQ23" t="s">
        <v>144</v>
      </c>
      <c r="AR23" t="s">
        <v>162</v>
      </c>
      <c r="AS23" t="s">
        <v>166</v>
      </c>
      <c r="AT23" t="s">
        <v>222</v>
      </c>
    </row>
    <row r="24" spans="2:46" x14ac:dyDescent="0.25">
      <c r="B24" t="s">
        <v>132</v>
      </c>
      <c r="C24" t="s">
        <v>145</v>
      </c>
      <c r="D24" t="s">
        <v>162</v>
      </c>
      <c r="E24" t="s">
        <v>166</v>
      </c>
      <c r="F24" t="s">
        <v>225</v>
      </c>
      <c r="J24" t="s">
        <v>131</v>
      </c>
      <c r="K24" t="s">
        <v>145</v>
      </c>
      <c r="L24" t="s">
        <v>162</v>
      </c>
      <c r="M24" t="s">
        <v>166</v>
      </c>
      <c r="N24" t="s">
        <v>222</v>
      </c>
      <c r="R24" t="s">
        <v>141</v>
      </c>
      <c r="S24" t="s">
        <v>145</v>
      </c>
      <c r="T24" t="s">
        <v>163</v>
      </c>
      <c r="U24" t="s">
        <v>166</v>
      </c>
      <c r="V24" t="s">
        <v>221</v>
      </c>
      <c r="Z24" t="s">
        <v>132</v>
      </c>
      <c r="AA24" t="s">
        <v>145</v>
      </c>
      <c r="AB24" t="s">
        <v>162</v>
      </c>
      <c r="AC24" t="s">
        <v>166</v>
      </c>
      <c r="AD24" t="s">
        <v>225</v>
      </c>
      <c r="AH24" t="s">
        <v>132</v>
      </c>
      <c r="AI24" t="s">
        <v>145</v>
      </c>
      <c r="AJ24" t="s">
        <v>162</v>
      </c>
      <c r="AK24" t="s">
        <v>166</v>
      </c>
      <c r="AL24" t="s">
        <v>225</v>
      </c>
      <c r="AP24" t="s">
        <v>130</v>
      </c>
      <c r="AQ24" t="s">
        <v>144</v>
      </c>
      <c r="AR24" t="s">
        <v>162</v>
      </c>
      <c r="AS24" t="s">
        <v>166</v>
      </c>
      <c r="AT24" t="s">
        <v>222</v>
      </c>
    </row>
    <row r="25" spans="2:46" x14ac:dyDescent="0.25">
      <c r="B25" t="s">
        <v>132</v>
      </c>
      <c r="C25" t="s">
        <v>145</v>
      </c>
      <c r="D25" t="s">
        <v>162</v>
      </c>
      <c r="E25" t="s">
        <v>166</v>
      </c>
      <c r="F25" t="s">
        <v>223</v>
      </c>
      <c r="J25" t="s">
        <v>131</v>
      </c>
      <c r="K25" t="s">
        <v>145</v>
      </c>
      <c r="L25" t="s">
        <v>162</v>
      </c>
      <c r="M25" t="s">
        <v>166</v>
      </c>
      <c r="N25" t="s">
        <v>234</v>
      </c>
      <c r="R25" t="s">
        <v>143</v>
      </c>
      <c r="S25" t="s">
        <v>145</v>
      </c>
      <c r="T25" t="s">
        <v>163</v>
      </c>
      <c r="U25" t="s">
        <v>166</v>
      </c>
      <c r="V25" t="s">
        <v>224</v>
      </c>
      <c r="Z25" t="s">
        <v>132</v>
      </c>
      <c r="AA25" t="s">
        <v>145</v>
      </c>
      <c r="AB25" t="s">
        <v>162</v>
      </c>
      <c r="AC25" t="s">
        <v>166</v>
      </c>
      <c r="AD25" t="s">
        <v>223</v>
      </c>
      <c r="AH25" t="s">
        <v>132</v>
      </c>
      <c r="AI25" t="s">
        <v>145</v>
      </c>
      <c r="AJ25" t="s">
        <v>162</v>
      </c>
      <c r="AK25" t="s">
        <v>166</v>
      </c>
      <c r="AL25" t="s">
        <v>223</v>
      </c>
      <c r="AP25" t="s">
        <v>130</v>
      </c>
      <c r="AQ25" t="s">
        <v>144</v>
      </c>
      <c r="AR25" t="s">
        <v>162</v>
      </c>
      <c r="AS25" t="s">
        <v>166</v>
      </c>
      <c r="AT25" t="s">
        <v>225</v>
      </c>
    </row>
    <row r="26" spans="2:46" x14ac:dyDescent="0.25">
      <c r="B26" t="s">
        <v>132</v>
      </c>
      <c r="C26" t="s">
        <v>146</v>
      </c>
      <c r="D26" t="s">
        <v>162</v>
      </c>
      <c r="E26" t="s">
        <v>166</v>
      </c>
      <c r="F26" t="s">
        <v>223</v>
      </c>
      <c r="J26" t="s">
        <v>131</v>
      </c>
      <c r="K26" t="s">
        <v>146</v>
      </c>
      <c r="L26" t="s">
        <v>162</v>
      </c>
      <c r="M26" t="s">
        <v>166</v>
      </c>
      <c r="N26" t="s">
        <v>234</v>
      </c>
      <c r="R26" t="s">
        <v>143</v>
      </c>
      <c r="S26" t="s">
        <v>146</v>
      </c>
      <c r="T26" t="s">
        <v>163</v>
      </c>
      <c r="U26" t="s">
        <v>166</v>
      </c>
      <c r="V26" t="s">
        <v>224</v>
      </c>
      <c r="Z26" t="s">
        <v>132</v>
      </c>
      <c r="AA26" t="s">
        <v>146</v>
      </c>
      <c r="AB26" t="s">
        <v>162</v>
      </c>
      <c r="AC26" t="s">
        <v>166</v>
      </c>
      <c r="AD26" t="s">
        <v>223</v>
      </c>
      <c r="AH26" t="s">
        <v>132</v>
      </c>
      <c r="AI26" t="s">
        <v>146</v>
      </c>
      <c r="AJ26" t="s">
        <v>162</v>
      </c>
      <c r="AK26" t="s">
        <v>166</v>
      </c>
      <c r="AL26" t="s">
        <v>223</v>
      </c>
      <c r="AP26" t="s">
        <v>130</v>
      </c>
      <c r="AQ26" t="s">
        <v>144</v>
      </c>
      <c r="AR26" t="s">
        <v>162</v>
      </c>
      <c r="AS26" t="s">
        <v>166</v>
      </c>
      <c r="AT26" t="s">
        <v>225</v>
      </c>
    </row>
    <row r="27" spans="2:46" x14ac:dyDescent="0.25">
      <c r="B27" t="s">
        <v>133</v>
      </c>
      <c r="C27" t="s">
        <v>146</v>
      </c>
      <c r="D27" t="s">
        <v>162</v>
      </c>
      <c r="E27" t="s">
        <v>167</v>
      </c>
      <c r="F27" t="s">
        <v>224</v>
      </c>
      <c r="J27" t="s">
        <v>132</v>
      </c>
      <c r="K27" t="s">
        <v>146</v>
      </c>
      <c r="L27" t="s">
        <v>162</v>
      </c>
      <c r="M27" t="s">
        <v>167</v>
      </c>
      <c r="N27" t="s">
        <v>225</v>
      </c>
      <c r="R27" t="s">
        <v>143</v>
      </c>
      <c r="S27" t="s">
        <v>146</v>
      </c>
      <c r="T27" t="s">
        <v>163</v>
      </c>
      <c r="U27" t="s">
        <v>167</v>
      </c>
      <c r="V27" t="s">
        <v>231</v>
      </c>
      <c r="Z27" t="s">
        <v>133</v>
      </c>
      <c r="AA27" t="s">
        <v>146</v>
      </c>
      <c r="AB27" t="s">
        <v>162</v>
      </c>
      <c r="AC27" t="s">
        <v>167</v>
      </c>
      <c r="AD27" t="s">
        <v>224</v>
      </c>
      <c r="AH27" t="s">
        <v>133</v>
      </c>
      <c r="AI27" t="s">
        <v>146</v>
      </c>
      <c r="AJ27" t="s">
        <v>162</v>
      </c>
      <c r="AK27" t="s">
        <v>167</v>
      </c>
      <c r="AL27" t="s">
        <v>224</v>
      </c>
      <c r="AP27" t="s">
        <v>132</v>
      </c>
      <c r="AQ27" t="s">
        <v>144</v>
      </c>
      <c r="AR27" t="s">
        <v>162</v>
      </c>
      <c r="AS27" t="s">
        <v>167</v>
      </c>
      <c r="AT27" t="s">
        <v>223</v>
      </c>
    </row>
    <row r="28" spans="2:46" x14ac:dyDescent="0.25">
      <c r="B28" t="s">
        <v>133</v>
      </c>
      <c r="C28" t="s">
        <v>146</v>
      </c>
      <c r="D28" t="s">
        <v>162</v>
      </c>
      <c r="E28" t="s">
        <v>167</v>
      </c>
      <c r="F28" t="s">
        <v>224</v>
      </c>
      <c r="J28" t="s">
        <v>132</v>
      </c>
      <c r="K28" t="s">
        <v>146</v>
      </c>
      <c r="L28" t="s">
        <v>162</v>
      </c>
      <c r="M28" t="s">
        <v>167</v>
      </c>
      <c r="N28" t="s">
        <v>225</v>
      </c>
      <c r="R28" t="s">
        <v>144</v>
      </c>
      <c r="S28" t="s">
        <v>146</v>
      </c>
      <c r="T28" t="s">
        <v>163</v>
      </c>
      <c r="U28" t="s">
        <v>167</v>
      </c>
      <c r="V28" t="s">
        <v>231</v>
      </c>
      <c r="Z28" t="s">
        <v>133</v>
      </c>
      <c r="AA28" t="s">
        <v>146</v>
      </c>
      <c r="AB28" t="s">
        <v>162</v>
      </c>
      <c r="AC28" t="s">
        <v>167</v>
      </c>
      <c r="AD28" t="s">
        <v>224</v>
      </c>
      <c r="AH28" t="s">
        <v>133</v>
      </c>
      <c r="AI28" t="s">
        <v>146</v>
      </c>
      <c r="AJ28" t="s">
        <v>162</v>
      </c>
      <c r="AK28" t="s">
        <v>167</v>
      </c>
      <c r="AL28" t="s">
        <v>224</v>
      </c>
      <c r="AP28" t="s">
        <v>132</v>
      </c>
      <c r="AQ28" t="s">
        <v>145</v>
      </c>
      <c r="AR28" t="s">
        <v>162</v>
      </c>
      <c r="AS28" t="s">
        <v>167</v>
      </c>
      <c r="AT28" t="s">
        <v>223</v>
      </c>
    </row>
    <row r="29" spans="2:46" x14ac:dyDescent="0.25">
      <c r="B29" t="s">
        <v>133</v>
      </c>
      <c r="C29" t="s">
        <v>146</v>
      </c>
      <c r="D29" t="s">
        <v>163</v>
      </c>
      <c r="E29" t="s">
        <v>167</v>
      </c>
      <c r="F29" t="s">
        <v>226</v>
      </c>
      <c r="J29" t="s">
        <v>132</v>
      </c>
      <c r="K29" t="s">
        <v>146</v>
      </c>
      <c r="L29" t="s">
        <v>195</v>
      </c>
      <c r="M29" t="s">
        <v>167</v>
      </c>
      <c r="N29" t="s">
        <v>233</v>
      </c>
      <c r="R29" t="s">
        <v>144</v>
      </c>
      <c r="S29" t="s">
        <v>146</v>
      </c>
      <c r="T29" t="s">
        <v>164</v>
      </c>
      <c r="U29" t="s">
        <v>167</v>
      </c>
      <c r="V29" t="s">
        <v>221</v>
      </c>
      <c r="Z29" t="s">
        <v>133</v>
      </c>
      <c r="AA29" t="s">
        <v>146</v>
      </c>
      <c r="AB29" t="s">
        <v>163</v>
      </c>
      <c r="AC29" t="s">
        <v>167</v>
      </c>
      <c r="AD29" t="s">
        <v>226</v>
      </c>
      <c r="AH29" t="s">
        <v>133</v>
      </c>
      <c r="AI29" t="s">
        <v>146</v>
      </c>
      <c r="AJ29" t="s">
        <v>163</v>
      </c>
      <c r="AK29" t="s">
        <v>167</v>
      </c>
      <c r="AL29" t="s">
        <v>226</v>
      </c>
      <c r="AP29" t="s">
        <v>132</v>
      </c>
      <c r="AQ29" t="s">
        <v>145</v>
      </c>
      <c r="AR29" t="s">
        <v>163</v>
      </c>
      <c r="AS29" t="s">
        <v>167</v>
      </c>
      <c r="AT29" t="s">
        <v>224</v>
      </c>
    </row>
    <row r="30" spans="2:46" x14ac:dyDescent="0.25">
      <c r="B30" t="s">
        <v>133</v>
      </c>
      <c r="C30" t="s">
        <v>146</v>
      </c>
      <c r="D30" t="s">
        <v>163</v>
      </c>
      <c r="E30" t="s">
        <v>167</v>
      </c>
      <c r="F30" t="s">
        <v>226</v>
      </c>
      <c r="J30" t="s">
        <v>132</v>
      </c>
      <c r="K30" t="s">
        <v>146</v>
      </c>
      <c r="L30" t="s">
        <v>195</v>
      </c>
      <c r="M30" t="s">
        <v>167</v>
      </c>
      <c r="N30" t="s">
        <v>233</v>
      </c>
      <c r="R30" t="s">
        <v>144</v>
      </c>
      <c r="S30" t="s">
        <v>147</v>
      </c>
      <c r="T30" t="s">
        <v>164</v>
      </c>
      <c r="U30" t="s">
        <v>167</v>
      </c>
      <c r="V30" t="s">
        <v>221</v>
      </c>
      <c r="Z30" t="s">
        <v>133</v>
      </c>
      <c r="AA30" t="s">
        <v>146</v>
      </c>
      <c r="AB30" t="s">
        <v>163</v>
      </c>
      <c r="AC30" t="s">
        <v>167</v>
      </c>
      <c r="AD30" t="s">
        <v>226</v>
      </c>
      <c r="AH30" t="s">
        <v>133</v>
      </c>
      <c r="AI30" t="s">
        <v>146</v>
      </c>
      <c r="AJ30" t="s">
        <v>163</v>
      </c>
      <c r="AK30" t="s">
        <v>167</v>
      </c>
      <c r="AL30" t="s">
        <v>226</v>
      </c>
      <c r="AP30" t="s">
        <v>132</v>
      </c>
      <c r="AQ30" t="s">
        <v>146</v>
      </c>
      <c r="AR30" t="s">
        <v>163</v>
      </c>
      <c r="AS30" t="s">
        <v>167</v>
      </c>
      <c r="AT30" t="s">
        <v>224</v>
      </c>
    </row>
    <row r="31" spans="2:46" x14ac:dyDescent="0.25">
      <c r="B31" t="s">
        <v>133</v>
      </c>
      <c r="C31" t="s">
        <v>146</v>
      </c>
      <c r="D31" t="s">
        <v>163</v>
      </c>
      <c r="E31" t="s">
        <v>167</v>
      </c>
      <c r="F31" t="s">
        <v>227</v>
      </c>
      <c r="J31" t="s">
        <v>132</v>
      </c>
      <c r="K31" t="s">
        <v>146</v>
      </c>
      <c r="L31" t="s">
        <v>195</v>
      </c>
      <c r="M31" t="s">
        <v>167</v>
      </c>
      <c r="N31" t="s">
        <v>234</v>
      </c>
      <c r="R31" t="s">
        <v>144</v>
      </c>
      <c r="S31" t="s">
        <v>148</v>
      </c>
      <c r="T31" t="s">
        <v>164</v>
      </c>
      <c r="U31" t="s">
        <v>167</v>
      </c>
      <c r="V31" t="s">
        <v>221</v>
      </c>
      <c r="Z31" t="s">
        <v>133</v>
      </c>
      <c r="AA31" t="s">
        <v>146</v>
      </c>
      <c r="AB31" t="s">
        <v>163</v>
      </c>
      <c r="AC31" t="s">
        <v>167</v>
      </c>
      <c r="AD31" t="s">
        <v>227</v>
      </c>
      <c r="AH31" t="s">
        <v>133</v>
      </c>
      <c r="AI31" t="s">
        <v>146</v>
      </c>
      <c r="AJ31" t="s">
        <v>163</v>
      </c>
      <c r="AK31" t="s">
        <v>167</v>
      </c>
      <c r="AL31" t="s">
        <v>228</v>
      </c>
      <c r="AP31" t="s">
        <v>132</v>
      </c>
      <c r="AQ31" t="s">
        <v>146</v>
      </c>
      <c r="AR31" t="s">
        <v>163</v>
      </c>
      <c r="AS31" t="s">
        <v>167</v>
      </c>
      <c r="AT31" t="s">
        <v>226</v>
      </c>
    </row>
    <row r="32" spans="2:46" x14ac:dyDescent="0.25">
      <c r="B32" t="s">
        <v>133</v>
      </c>
      <c r="C32" t="s">
        <v>147</v>
      </c>
      <c r="D32" t="s">
        <v>163</v>
      </c>
      <c r="E32" t="s">
        <v>167</v>
      </c>
      <c r="F32" t="s">
        <v>227</v>
      </c>
      <c r="J32" t="s">
        <v>132</v>
      </c>
      <c r="K32" t="s">
        <v>147</v>
      </c>
      <c r="L32" t="s">
        <v>195</v>
      </c>
      <c r="M32" t="s">
        <v>167</v>
      </c>
      <c r="N32" t="s">
        <v>234</v>
      </c>
      <c r="R32" t="s">
        <v>144</v>
      </c>
      <c r="S32" t="s">
        <v>148</v>
      </c>
      <c r="T32" t="s">
        <v>164</v>
      </c>
      <c r="U32" t="s">
        <v>167</v>
      </c>
      <c r="V32" t="s">
        <v>221</v>
      </c>
      <c r="Z32" t="s">
        <v>133</v>
      </c>
      <c r="AA32" t="s">
        <v>147</v>
      </c>
      <c r="AB32" t="s">
        <v>163</v>
      </c>
      <c r="AC32" t="s">
        <v>167</v>
      </c>
      <c r="AD32" t="s">
        <v>227</v>
      </c>
      <c r="AH32" t="s">
        <v>133</v>
      </c>
      <c r="AI32" t="s">
        <v>147</v>
      </c>
      <c r="AJ32" t="s">
        <v>163</v>
      </c>
      <c r="AK32" t="s">
        <v>167</v>
      </c>
      <c r="AL32" t="s">
        <v>228</v>
      </c>
      <c r="AP32" t="s">
        <v>132</v>
      </c>
      <c r="AQ32" t="s">
        <v>146</v>
      </c>
      <c r="AR32" t="s">
        <v>163</v>
      </c>
      <c r="AS32" t="s">
        <v>167</v>
      </c>
      <c r="AT32" t="s">
        <v>226</v>
      </c>
    </row>
    <row r="33" spans="2:46" x14ac:dyDescent="0.25">
      <c r="B33" t="s">
        <v>135</v>
      </c>
      <c r="C33" t="s">
        <v>147</v>
      </c>
      <c r="D33" t="s">
        <v>163</v>
      </c>
      <c r="E33" t="s">
        <v>167</v>
      </c>
      <c r="F33" t="s">
        <v>228</v>
      </c>
      <c r="J33" t="s">
        <v>133</v>
      </c>
      <c r="K33" t="s">
        <v>147</v>
      </c>
      <c r="L33" t="s">
        <v>195</v>
      </c>
      <c r="M33" t="s">
        <v>167</v>
      </c>
      <c r="N33" t="s">
        <v>223</v>
      </c>
      <c r="R33" t="s">
        <v>144</v>
      </c>
      <c r="S33" t="s">
        <v>148</v>
      </c>
      <c r="T33" t="s">
        <v>164</v>
      </c>
      <c r="U33" t="s">
        <v>167</v>
      </c>
      <c r="V33" t="s">
        <v>221</v>
      </c>
      <c r="Z33" t="s">
        <v>135</v>
      </c>
      <c r="AA33" t="s">
        <v>147</v>
      </c>
      <c r="AB33" t="s">
        <v>163</v>
      </c>
      <c r="AC33" t="s">
        <v>167</v>
      </c>
      <c r="AD33" t="s">
        <v>228</v>
      </c>
      <c r="AH33" t="s">
        <v>135</v>
      </c>
      <c r="AI33" t="s">
        <v>147</v>
      </c>
      <c r="AJ33" t="s">
        <v>163</v>
      </c>
      <c r="AK33" t="s">
        <v>167</v>
      </c>
      <c r="AL33" t="s">
        <v>220</v>
      </c>
      <c r="AP33" t="s">
        <v>133</v>
      </c>
      <c r="AQ33" t="s">
        <v>146</v>
      </c>
      <c r="AR33" t="s">
        <v>163</v>
      </c>
      <c r="AS33" t="s">
        <v>167</v>
      </c>
      <c r="AT33" t="s">
        <v>227</v>
      </c>
    </row>
    <row r="34" spans="2:46" x14ac:dyDescent="0.25">
      <c r="B34" t="s">
        <v>135</v>
      </c>
      <c r="C34" t="s">
        <v>147</v>
      </c>
      <c r="D34" t="s">
        <v>163</v>
      </c>
      <c r="E34" t="s">
        <v>167</v>
      </c>
      <c r="F34" t="s">
        <v>228</v>
      </c>
      <c r="J34" t="s">
        <v>133</v>
      </c>
      <c r="K34" t="s">
        <v>147</v>
      </c>
      <c r="L34" t="s">
        <v>195</v>
      </c>
      <c r="M34" t="s">
        <v>167</v>
      </c>
      <c r="N34" t="s">
        <v>223</v>
      </c>
      <c r="R34" t="s">
        <v>145</v>
      </c>
      <c r="S34" t="s">
        <v>149</v>
      </c>
      <c r="T34" t="s">
        <v>164</v>
      </c>
      <c r="U34" t="s">
        <v>167</v>
      </c>
      <c r="V34" t="s">
        <v>221</v>
      </c>
      <c r="Z34" t="s">
        <v>135</v>
      </c>
      <c r="AA34" t="s">
        <v>147</v>
      </c>
      <c r="AB34" t="s">
        <v>163</v>
      </c>
      <c r="AC34" t="s">
        <v>167</v>
      </c>
      <c r="AD34" t="s">
        <v>228</v>
      </c>
      <c r="AH34" t="s">
        <v>135</v>
      </c>
      <c r="AI34" t="s">
        <v>147</v>
      </c>
      <c r="AJ34" t="s">
        <v>163</v>
      </c>
      <c r="AK34" t="s">
        <v>167</v>
      </c>
      <c r="AL34" t="s">
        <v>220</v>
      </c>
      <c r="AP34" t="s">
        <v>133</v>
      </c>
      <c r="AQ34" t="s">
        <v>146</v>
      </c>
      <c r="AR34" t="s">
        <v>163</v>
      </c>
      <c r="AS34" t="s">
        <v>167</v>
      </c>
      <c r="AT34" t="s">
        <v>227</v>
      </c>
    </row>
    <row r="35" spans="2:46" x14ac:dyDescent="0.25">
      <c r="B35" t="s">
        <v>135</v>
      </c>
      <c r="C35" t="s">
        <v>148</v>
      </c>
      <c r="D35" t="s">
        <v>163</v>
      </c>
      <c r="E35" t="s">
        <v>167</v>
      </c>
      <c r="F35" t="s">
        <v>220</v>
      </c>
      <c r="J35" t="s">
        <v>133</v>
      </c>
      <c r="K35" t="s">
        <v>148</v>
      </c>
      <c r="L35" t="s">
        <v>195</v>
      </c>
      <c r="M35" t="s">
        <v>167</v>
      </c>
      <c r="N35" t="s">
        <v>234</v>
      </c>
      <c r="R35" t="s">
        <v>145</v>
      </c>
      <c r="S35" t="s">
        <v>149</v>
      </c>
      <c r="T35" t="s">
        <v>164</v>
      </c>
      <c r="U35" t="s">
        <v>167</v>
      </c>
      <c r="V35" t="s">
        <v>221</v>
      </c>
      <c r="Z35" t="s">
        <v>135</v>
      </c>
      <c r="AA35" t="s">
        <v>148</v>
      </c>
      <c r="AB35" t="s">
        <v>163</v>
      </c>
      <c r="AC35" t="s">
        <v>167</v>
      </c>
      <c r="AD35" t="s">
        <v>220</v>
      </c>
      <c r="AH35" t="s">
        <v>135</v>
      </c>
      <c r="AI35" t="s">
        <v>148</v>
      </c>
      <c r="AJ35" t="s">
        <v>163</v>
      </c>
      <c r="AK35" t="s">
        <v>167</v>
      </c>
      <c r="AL35" t="s">
        <v>221</v>
      </c>
      <c r="AP35" t="s">
        <v>133</v>
      </c>
      <c r="AQ35" t="s">
        <v>146</v>
      </c>
      <c r="AR35" t="s">
        <v>163</v>
      </c>
      <c r="AS35" t="s">
        <v>167</v>
      </c>
      <c r="AT35" t="s">
        <v>228</v>
      </c>
    </row>
    <row r="36" spans="2:46" x14ac:dyDescent="0.25">
      <c r="B36" t="s">
        <v>135</v>
      </c>
      <c r="C36" t="s">
        <v>148</v>
      </c>
      <c r="D36" t="s">
        <v>163</v>
      </c>
      <c r="E36" t="s">
        <v>167</v>
      </c>
      <c r="F36" t="s">
        <v>220</v>
      </c>
      <c r="J36" t="s">
        <v>133</v>
      </c>
      <c r="K36" t="s">
        <v>148</v>
      </c>
      <c r="L36" t="s">
        <v>195</v>
      </c>
      <c r="M36" t="s">
        <v>167</v>
      </c>
      <c r="N36" t="s">
        <v>234</v>
      </c>
      <c r="R36" t="s">
        <v>146</v>
      </c>
      <c r="S36" t="s">
        <v>149</v>
      </c>
      <c r="T36" t="s">
        <v>164</v>
      </c>
      <c r="U36" t="s">
        <v>167</v>
      </c>
      <c r="V36" t="s">
        <v>221</v>
      </c>
      <c r="Z36" t="s">
        <v>135</v>
      </c>
      <c r="AA36" t="s">
        <v>148</v>
      </c>
      <c r="AB36" t="s">
        <v>163</v>
      </c>
      <c r="AC36" t="s">
        <v>167</v>
      </c>
      <c r="AD36" t="s">
        <v>220</v>
      </c>
      <c r="AH36" t="s">
        <v>135</v>
      </c>
      <c r="AI36" t="s">
        <v>148</v>
      </c>
      <c r="AJ36" t="s">
        <v>163</v>
      </c>
      <c r="AK36" t="s">
        <v>167</v>
      </c>
      <c r="AL36" t="s">
        <v>221</v>
      </c>
      <c r="AP36" t="s">
        <v>133</v>
      </c>
      <c r="AQ36" t="s">
        <v>147</v>
      </c>
      <c r="AR36" t="s">
        <v>163</v>
      </c>
      <c r="AS36" t="s">
        <v>167</v>
      </c>
      <c r="AT36" t="s">
        <v>228</v>
      </c>
    </row>
    <row r="37" spans="2:46" x14ac:dyDescent="0.25">
      <c r="B37" t="s">
        <v>135</v>
      </c>
      <c r="C37" t="s">
        <v>148</v>
      </c>
      <c r="D37" t="s">
        <v>163</v>
      </c>
      <c r="E37" t="s">
        <v>167</v>
      </c>
      <c r="F37" t="s">
        <v>221</v>
      </c>
      <c r="J37" t="s">
        <v>133</v>
      </c>
      <c r="K37" t="s">
        <v>148</v>
      </c>
      <c r="L37" t="s">
        <v>195</v>
      </c>
      <c r="M37" t="s">
        <v>167</v>
      </c>
      <c r="N37" t="s">
        <v>234</v>
      </c>
      <c r="R37" t="s">
        <v>146</v>
      </c>
      <c r="S37" t="s">
        <v>149</v>
      </c>
      <c r="T37" t="s">
        <v>164</v>
      </c>
      <c r="U37" t="s">
        <v>167</v>
      </c>
      <c r="V37" t="s">
        <v>233</v>
      </c>
      <c r="Z37" t="s">
        <v>135</v>
      </c>
      <c r="AA37" t="s">
        <v>148</v>
      </c>
      <c r="AB37" t="s">
        <v>163</v>
      </c>
      <c r="AC37" t="s">
        <v>167</v>
      </c>
      <c r="AD37" t="s">
        <v>221</v>
      </c>
      <c r="AH37" t="s">
        <v>135</v>
      </c>
      <c r="AI37" t="s">
        <v>148</v>
      </c>
      <c r="AJ37" t="s">
        <v>163</v>
      </c>
      <c r="AK37" t="s">
        <v>167</v>
      </c>
      <c r="AL37" t="s">
        <v>229</v>
      </c>
      <c r="AP37" t="s">
        <v>133</v>
      </c>
      <c r="AQ37" t="s">
        <v>147</v>
      </c>
      <c r="AR37" t="s">
        <v>163</v>
      </c>
      <c r="AS37" t="s">
        <v>167</v>
      </c>
      <c r="AT37" t="s">
        <v>220</v>
      </c>
    </row>
    <row r="38" spans="2:46" x14ac:dyDescent="0.25">
      <c r="B38" t="s">
        <v>135</v>
      </c>
      <c r="C38" t="s">
        <v>149</v>
      </c>
      <c r="D38" t="s">
        <v>163</v>
      </c>
      <c r="E38" t="s">
        <v>167</v>
      </c>
      <c r="F38" t="s">
        <v>221</v>
      </c>
      <c r="J38" t="s">
        <v>133</v>
      </c>
      <c r="K38" t="s">
        <v>149</v>
      </c>
      <c r="L38" t="s">
        <v>195</v>
      </c>
      <c r="M38" t="s">
        <v>167</v>
      </c>
      <c r="N38" t="s">
        <v>234</v>
      </c>
      <c r="R38" t="s">
        <v>146</v>
      </c>
      <c r="S38" t="s">
        <v>149</v>
      </c>
      <c r="T38" t="s">
        <v>164</v>
      </c>
      <c r="U38" t="s">
        <v>167</v>
      </c>
      <c r="V38" t="s">
        <v>233</v>
      </c>
      <c r="Z38" t="s">
        <v>135</v>
      </c>
      <c r="AA38" t="s">
        <v>149</v>
      </c>
      <c r="AB38" t="s">
        <v>163</v>
      </c>
      <c r="AC38" t="s">
        <v>167</v>
      </c>
      <c r="AD38" t="s">
        <v>221</v>
      </c>
      <c r="AH38" t="s">
        <v>135</v>
      </c>
      <c r="AI38" t="s">
        <v>149</v>
      </c>
      <c r="AJ38" t="s">
        <v>163</v>
      </c>
      <c r="AK38" t="s">
        <v>167</v>
      </c>
      <c r="AL38" t="s">
        <v>229</v>
      </c>
      <c r="AP38" t="s">
        <v>133</v>
      </c>
      <c r="AQ38" t="s">
        <v>147</v>
      </c>
      <c r="AR38" t="s">
        <v>163</v>
      </c>
      <c r="AS38" t="s">
        <v>167</v>
      </c>
      <c r="AT38" t="s">
        <v>220</v>
      </c>
    </row>
    <row r="39" spans="2:46" x14ac:dyDescent="0.25">
      <c r="B39" t="s">
        <v>137</v>
      </c>
      <c r="C39" t="s">
        <v>149</v>
      </c>
      <c r="D39" t="s">
        <v>163</v>
      </c>
      <c r="E39" t="s">
        <v>167</v>
      </c>
      <c r="F39" t="s">
        <v>229</v>
      </c>
      <c r="J39" t="s">
        <v>134</v>
      </c>
      <c r="K39" t="s">
        <v>149</v>
      </c>
      <c r="L39" t="s">
        <v>195</v>
      </c>
      <c r="M39" t="s">
        <v>167</v>
      </c>
      <c r="N39" t="s">
        <v>224</v>
      </c>
      <c r="R39" t="s">
        <v>146</v>
      </c>
      <c r="S39" t="s">
        <v>149</v>
      </c>
      <c r="T39" t="s">
        <v>165</v>
      </c>
      <c r="U39" t="s">
        <v>167</v>
      </c>
      <c r="V39" t="s">
        <v>221</v>
      </c>
      <c r="Z39" t="s">
        <v>157</v>
      </c>
      <c r="AA39" t="s">
        <v>149</v>
      </c>
      <c r="AB39" t="s">
        <v>163</v>
      </c>
      <c r="AC39" t="s">
        <v>167</v>
      </c>
      <c r="AD39" t="s">
        <v>229</v>
      </c>
      <c r="AH39" t="s">
        <v>137</v>
      </c>
      <c r="AI39" t="s">
        <v>149</v>
      </c>
      <c r="AJ39" t="s">
        <v>163</v>
      </c>
      <c r="AK39" t="s">
        <v>167</v>
      </c>
      <c r="AL39" t="s">
        <v>220</v>
      </c>
      <c r="AP39" t="s">
        <v>135</v>
      </c>
      <c r="AQ39" t="s">
        <v>160</v>
      </c>
      <c r="AR39" t="s">
        <v>163</v>
      </c>
      <c r="AS39" t="s">
        <v>167</v>
      </c>
      <c r="AT39" t="s">
        <v>221</v>
      </c>
    </row>
    <row r="40" spans="2:46" x14ac:dyDescent="0.25">
      <c r="B40" t="s">
        <v>137</v>
      </c>
      <c r="C40" t="s">
        <v>149</v>
      </c>
      <c r="D40" t="s">
        <v>163</v>
      </c>
      <c r="E40" t="s">
        <v>167</v>
      </c>
      <c r="F40" t="s">
        <v>229</v>
      </c>
      <c r="J40" t="s">
        <v>134</v>
      </c>
      <c r="K40" t="s">
        <v>149</v>
      </c>
      <c r="L40" t="s">
        <v>195</v>
      </c>
      <c r="M40" t="s">
        <v>167</v>
      </c>
      <c r="N40" t="s">
        <v>224</v>
      </c>
      <c r="R40" t="s">
        <v>147</v>
      </c>
      <c r="S40" t="s">
        <v>242</v>
      </c>
      <c r="T40" t="s">
        <v>165</v>
      </c>
      <c r="U40" t="s">
        <v>167</v>
      </c>
      <c r="V40" t="s">
        <v>221</v>
      </c>
      <c r="Z40" t="s">
        <v>157</v>
      </c>
      <c r="AA40" t="s">
        <v>149</v>
      </c>
      <c r="AB40" t="s">
        <v>163</v>
      </c>
      <c r="AC40" t="s">
        <v>167</v>
      </c>
      <c r="AD40" t="s">
        <v>229</v>
      </c>
      <c r="AH40" t="s">
        <v>137</v>
      </c>
      <c r="AI40" t="s">
        <v>149</v>
      </c>
      <c r="AJ40" t="s">
        <v>163</v>
      </c>
      <c r="AK40" t="s">
        <v>167</v>
      </c>
      <c r="AL40" t="s">
        <v>220</v>
      </c>
      <c r="AP40" t="s">
        <v>135</v>
      </c>
      <c r="AQ40" t="s">
        <v>160</v>
      </c>
      <c r="AR40" t="s">
        <v>163</v>
      </c>
      <c r="AS40" t="s">
        <v>167</v>
      </c>
      <c r="AT40" t="s">
        <v>221</v>
      </c>
    </row>
    <row r="41" spans="2:46" x14ac:dyDescent="0.25">
      <c r="B41" t="s">
        <v>137</v>
      </c>
      <c r="C41" t="s">
        <v>149</v>
      </c>
      <c r="D41" t="s">
        <v>163</v>
      </c>
      <c r="E41" t="s">
        <v>167</v>
      </c>
      <c r="F41" t="s">
        <v>220</v>
      </c>
      <c r="J41" t="s">
        <v>134</v>
      </c>
      <c r="K41" t="s">
        <v>149</v>
      </c>
      <c r="L41" t="s">
        <v>195</v>
      </c>
      <c r="M41" t="s">
        <v>167</v>
      </c>
      <c r="N41" t="s">
        <v>229</v>
      </c>
      <c r="R41" t="s">
        <v>148</v>
      </c>
      <c r="S41" t="s">
        <v>242</v>
      </c>
      <c r="T41" t="s">
        <v>165</v>
      </c>
      <c r="U41" t="s">
        <v>167</v>
      </c>
      <c r="V41" t="s">
        <v>221</v>
      </c>
      <c r="Z41" t="s">
        <v>157</v>
      </c>
      <c r="AA41" t="s">
        <v>149</v>
      </c>
      <c r="AB41" t="s">
        <v>163</v>
      </c>
      <c r="AC41" t="s">
        <v>167</v>
      </c>
      <c r="AD41" t="s">
        <v>220</v>
      </c>
      <c r="AH41" t="s">
        <v>137</v>
      </c>
      <c r="AI41" t="s">
        <v>149</v>
      </c>
      <c r="AJ41" t="s">
        <v>163</v>
      </c>
      <c r="AK41" t="s">
        <v>167</v>
      </c>
      <c r="AL41" t="s">
        <v>221</v>
      </c>
      <c r="AP41" t="s">
        <v>135</v>
      </c>
      <c r="AQ41" t="s">
        <v>160</v>
      </c>
      <c r="AR41" t="s">
        <v>163</v>
      </c>
      <c r="AS41" t="s">
        <v>167</v>
      </c>
      <c r="AT41" t="s">
        <v>233</v>
      </c>
    </row>
    <row r="42" spans="2:46" x14ac:dyDescent="0.25">
      <c r="B42" t="s">
        <v>137</v>
      </c>
      <c r="C42" t="s">
        <v>149</v>
      </c>
      <c r="D42" t="s">
        <v>163</v>
      </c>
      <c r="E42" t="s">
        <v>167</v>
      </c>
      <c r="F42" t="s">
        <v>220</v>
      </c>
      <c r="J42" t="s">
        <v>134</v>
      </c>
      <c r="K42" t="s">
        <v>149</v>
      </c>
      <c r="L42" t="s">
        <v>195</v>
      </c>
      <c r="M42" t="s">
        <v>167</v>
      </c>
      <c r="N42" t="s">
        <v>229</v>
      </c>
      <c r="R42" t="s">
        <v>148</v>
      </c>
      <c r="S42" t="s">
        <v>150</v>
      </c>
      <c r="T42" t="s">
        <v>165</v>
      </c>
      <c r="U42" t="s">
        <v>167</v>
      </c>
      <c r="V42" t="s">
        <v>221</v>
      </c>
      <c r="Z42" t="s">
        <v>157</v>
      </c>
      <c r="AA42" t="s">
        <v>149</v>
      </c>
      <c r="AB42" t="s">
        <v>163</v>
      </c>
      <c r="AC42" t="s">
        <v>167</v>
      </c>
      <c r="AD42" t="s">
        <v>220</v>
      </c>
      <c r="AH42" t="s">
        <v>137</v>
      </c>
      <c r="AI42" t="s">
        <v>149</v>
      </c>
      <c r="AJ42" t="s">
        <v>163</v>
      </c>
      <c r="AK42" t="s">
        <v>167</v>
      </c>
      <c r="AL42" t="s">
        <v>221</v>
      </c>
      <c r="AP42" t="s">
        <v>135</v>
      </c>
      <c r="AQ42" t="s">
        <v>148</v>
      </c>
      <c r="AR42" t="s">
        <v>163</v>
      </c>
      <c r="AS42" t="s">
        <v>167</v>
      </c>
      <c r="AT42" t="s">
        <v>233</v>
      </c>
    </row>
    <row r="43" spans="2:46" x14ac:dyDescent="0.25">
      <c r="B43" t="s">
        <v>137</v>
      </c>
      <c r="C43" t="s">
        <v>149</v>
      </c>
      <c r="D43" t="s">
        <v>163</v>
      </c>
      <c r="E43" t="s">
        <v>167</v>
      </c>
      <c r="F43" t="s">
        <v>221</v>
      </c>
      <c r="J43" t="s">
        <v>134</v>
      </c>
      <c r="K43" t="s">
        <v>149</v>
      </c>
      <c r="L43" t="s">
        <v>195</v>
      </c>
      <c r="M43" t="s">
        <v>167</v>
      </c>
      <c r="N43" t="s">
        <v>234</v>
      </c>
      <c r="R43" t="s">
        <v>148</v>
      </c>
      <c r="S43" t="s">
        <v>150</v>
      </c>
      <c r="T43" t="s">
        <v>165</v>
      </c>
      <c r="U43" t="s">
        <v>167</v>
      </c>
      <c r="Z43" t="s">
        <v>157</v>
      </c>
      <c r="AA43" t="s">
        <v>149</v>
      </c>
      <c r="AB43" t="s">
        <v>163</v>
      </c>
      <c r="AC43" t="s">
        <v>167</v>
      </c>
      <c r="AD43" t="s">
        <v>221</v>
      </c>
      <c r="AH43" t="s">
        <v>137</v>
      </c>
      <c r="AI43" t="s">
        <v>149</v>
      </c>
      <c r="AJ43" t="s">
        <v>163</v>
      </c>
      <c r="AK43" t="s">
        <v>167</v>
      </c>
      <c r="AL43" t="s">
        <v>220</v>
      </c>
      <c r="AP43" t="s">
        <v>135</v>
      </c>
      <c r="AQ43" t="s">
        <v>148</v>
      </c>
      <c r="AR43" t="s">
        <v>163</v>
      </c>
      <c r="AS43" t="s">
        <v>167</v>
      </c>
      <c r="AT43" t="s">
        <v>229</v>
      </c>
    </row>
    <row r="44" spans="2:46" x14ac:dyDescent="0.25">
      <c r="B44" t="s">
        <v>137</v>
      </c>
      <c r="C44" t="s">
        <v>242</v>
      </c>
      <c r="D44" t="s">
        <v>163</v>
      </c>
      <c r="E44" t="s">
        <v>167</v>
      </c>
      <c r="F44" t="s">
        <v>221</v>
      </c>
      <c r="J44" t="s">
        <v>134</v>
      </c>
      <c r="K44" t="s">
        <v>242</v>
      </c>
      <c r="L44" t="s">
        <v>195</v>
      </c>
      <c r="M44" t="s">
        <v>167</v>
      </c>
      <c r="N44" t="s">
        <v>234</v>
      </c>
      <c r="R44" t="s">
        <v>149</v>
      </c>
      <c r="T44" t="s">
        <v>165</v>
      </c>
      <c r="U44" t="s">
        <v>167</v>
      </c>
      <c r="Z44" t="s">
        <v>157</v>
      </c>
      <c r="AA44" t="s">
        <v>242</v>
      </c>
      <c r="AB44" t="s">
        <v>163</v>
      </c>
      <c r="AC44" t="s">
        <v>167</v>
      </c>
      <c r="AD44" t="s">
        <v>221</v>
      </c>
      <c r="AH44" t="s">
        <v>137</v>
      </c>
      <c r="AI44" t="s">
        <v>242</v>
      </c>
      <c r="AJ44" t="s">
        <v>163</v>
      </c>
      <c r="AK44" t="s">
        <v>167</v>
      </c>
      <c r="AL44" t="s">
        <v>220</v>
      </c>
      <c r="AP44" t="s">
        <v>135</v>
      </c>
      <c r="AQ44" t="s">
        <v>148</v>
      </c>
      <c r="AR44" t="s">
        <v>163</v>
      </c>
      <c r="AS44" t="s">
        <v>167</v>
      </c>
      <c r="AT44" t="s">
        <v>229</v>
      </c>
    </row>
    <row r="45" spans="2:46" x14ac:dyDescent="0.25">
      <c r="B45" t="s">
        <v>138</v>
      </c>
      <c r="C45" t="s">
        <v>242</v>
      </c>
      <c r="D45" t="s">
        <v>163</v>
      </c>
      <c r="E45" t="s">
        <v>168</v>
      </c>
      <c r="F45" t="s">
        <v>220</v>
      </c>
      <c r="J45" t="s">
        <v>135</v>
      </c>
      <c r="K45" t="s">
        <v>242</v>
      </c>
      <c r="L45" t="s">
        <v>195</v>
      </c>
      <c r="M45" t="s">
        <v>168</v>
      </c>
      <c r="N45" t="s">
        <v>234</v>
      </c>
      <c r="R45" t="s">
        <v>149</v>
      </c>
      <c r="T45" t="s">
        <v>165</v>
      </c>
      <c r="U45" t="s">
        <v>168</v>
      </c>
      <c r="Z45" t="s">
        <v>137</v>
      </c>
      <c r="AA45" t="s">
        <v>242</v>
      </c>
      <c r="AB45" t="s">
        <v>163</v>
      </c>
      <c r="AC45" t="s">
        <v>168</v>
      </c>
      <c r="AD45" t="s">
        <v>220</v>
      </c>
      <c r="AH45" t="s">
        <v>138</v>
      </c>
      <c r="AI45" t="s">
        <v>242</v>
      </c>
      <c r="AJ45" t="s">
        <v>163</v>
      </c>
      <c r="AK45" t="s">
        <v>168</v>
      </c>
      <c r="AL45" t="s">
        <v>221</v>
      </c>
      <c r="AP45" t="s">
        <v>157</v>
      </c>
      <c r="AQ45" t="s">
        <v>148</v>
      </c>
      <c r="AR45" t="s">
        <v>163</v>
      </c>
      <c r="AS45" t="s">
        <v>168</v>
      </c>
      <c r="AT45" t="s">
        <v>220</v>
      </c>
    </row>
    <row r="46" spans="2:46" x14ac:dyDescent="0.25">
      <c r="B46" t="s">
        <v>138</v>
      </c>
      <c r="C46" t="s">
        <v>150</v>
      </c>
      <c r="D46" t="s">
        <v>163</v>
      </c>
      <c r="E46" t="s">
        <v>168</v>
      </c>
      <c r="F46" t="s">
        <v>220</v>
      </c>
      <c r="J46" t="s">
        <v>135</v>
      </c>
      <c r="K46" t="s">
        <v>150</v>
      </c>
      <c r="L46" t="s">
        <v>195</v>
      </c>
      <c r="M46" t="s">
        <v>168</v>
      </c>
      <c r="N46" t="s">
        <v>234</v>
      </c>
      <c r="R46" t="s">
        <v>149</v>
      </c>
      <c r="T46" t="s">
        <v>165</v>
      </c>
      <c r="U46" t="s">
        <v>168</v>
      </c>
      <c r="Z46" t="s">
        <v>137</v>
      </c>
      <c r="AA46" t="s">
        <v>150</v>
      </c>
      <c r="AB46" t="s">
        <v>163</v>
      </c>
      <c r="AC46" t="s">
        <v>168</v>
      </c>
      <c r="AD46" t="s">
        <v>220</v>
      </c>
      <c r="AH46" t="s">
        <v>138</v>
      </c>
      <c r="AI46" t="s">
        <v>150</v>
      </c>
      <c r="AJ46" t="s">
        <v>163</v>
      </c>
      <c r="AK46" t="s">
        <v>168</v>
      </c>
      <c r="AL46" t="s">
        <v>221</v>
      </c>
      <c r="AP46" t="s">
        <v>157</v>
      </c>
      <c r="AQ46" t="s">
        <v>148</v>
      </c>
      <c r="AR46" t="s">
        <v>163</v>
      </c>
      <c r="AS46" t="s">
        <v>168</v>
      </c>
      <c r="AT46" t="s">
        <v>220</v>
      </c>
    </row>
    <row r="47" spans="2:46" x14ac:dyDescent="0.25">
      <c r="B47" t="s">
        <v>138</v>
      </c>
      <c r="C47" t="s">
        <v>150</v>
      </c>
      <c r="D47" t="s">
        <v>163</v>
      </c>
      <c r="E47" t="s">
        <v>168</v>
      </c>
      <c r="F47" t="s">
        <v>221</v>
      </c>
      <c r="J47" t="s">
        <v>135</v>
      </c>
      <c r="K47" t="s">
        <v>150</v>
      </c>
      <c r="L47" t="s">
        <v>195</v>
      </c>
      <c r="M47" t="s">
        <v>168</v>
      </c>
      <c r="N47" t="s">
        <v>218</v>
      </c>
      <c r="R47" t="s">
        <v>149</v>
      </c>
      <c r="T47" t="s">
        <v>165</v>
      </c>
      <c r="U47" t="s">
        <v>168</v>
      </c>
      <c r="Z47" t="s">
        <v>137</v>
      </c>
      <c r="AA47" t="s">
        <v>150</v>
      </c>
      <c r="AB47" t="s">
        <v>163</v>
      </c>
      <c r="AC47" t="s">
        <v>168</v>
      </c>
      <c r="AD47" t="s">
        <v>221</v>
      </c>
      <c r="AH47" t="s">
        <v>138</v>
      </c>
      <c r="AI47" t="s">
        <v>150</v>
      </c>
      <c r="AJ47" t="s">
        <v>163</v>
      </c>
      <c r="AK47" t="s">
        <v>168</v>
      </c>
      <c r="AL47" t="s">
        <v>222</v>
      </c>
      <c r="AP47" t="s">
        <v>157</v>
      </c>
      <c r="AQ47" t="s">
        <v>148</v>
      </c>
      <c r="AR47" t="s">
        <v>163</v>
      </c>
      <c r="AS47" t="s">
        <v>168</v>
      </c>
      <c r="AT47" t="s">
        <v>221</v>
      </c>
    </row>
    <row r="48" spans="2:46" x14ac:dyDescent="0.25">
      <c r="B48" t="s">
        <v>138</v>
      </c>
      <c r="D48" t="s">
        <v>163</v>
      </c>
      <c r="E48" t="s">
        <v>168</v>
      </c>
      <c r="F48" t="s">
        <v>221</v>
      </c>
      <c r="J48" t="s">
        <v>135</v>
      </c>
      <c r="L48" t="s">
        <v>195</v>
      </c>
      <c r="M48" t="s">
        <v>168</v>
      </c>
      <c r="N48" t="s">
        <v>218</v>
      </c>
      <c r="R48" t="s">
        <v>149</v>
      </c>
      <c r="T48" t="s">
        <v>165</v>
      </c>
      <c r="U48" t="s">
        <v>168</v>
      </c>
      <c r="Z48" t="s">
        <v>137</v>
      </c>
      <c r="AB48" t="s">
        <v>163</v>
      </c>
      <c r="AC48" t="s">
        <v>168</v>
      </c>
      <c r="AD48" t="s">
        <v>221</v>
      </c>
      <c r="AH48" t="s">
        <v>138</v>
      </c>
      <c r="AJ48" t="s">
        <v>163</v>
      </c>
      <c r="AK48" t="s">
        <v>168</v>
      </c>
      <c r="AL48" t="s">
        <v>222</v>
      </c>
      <c r="AP48" t="s">
        <v>157</v>
      </c>
      <c r="AQ48" t="s">
        <v>149</v>
      </c>
      <c r="AR48" t="s">
        <v>163</v>
      </c>
      <c r="AS48" t="s">
        <v>168</v>
      </c>
      <c r="AT48" t="s">
        <v>221</v>
      </c>
    </row>
    <row r="49" spans="2:46" x14ac:dyDescent="0.25">
      <c r="B49" t="s">
        <v>138</v>
      </c>
      <c r="D49" t="s">
        <v>163</v>
      </c>
      <c r="E49" t="s">
        <v>169</v>
      </c>
      <c r="F49" t="s">
        <v>222</v>
      </c>
      <c r="J49" t="s">
        <v>135</v>
      </c>
      <c r="L49" t="s">
        <v>195</v>
      </c>
      <c r="M49" t="s">
        <v>169</v>
      </c>
      <c r="N49" t="s">
        <v>219</v>
      </c>
      <c r="R49" t="s">
        <v>149</v>
      </c>
      <c r="T49" t="s">
        <v>165</v>
      </c>
      <c r="U49" t="s">
        <v>169</v>
      </c>
      <c r="Z49" t="s">
        <v>137</v>
      </c>
      <c r="AB49" t="s">
        <v>163</v>
      </c>
      <c r="AC49" t="s">
        <v>169</v>
      </c>
      <c r="AD49" t="s">
        <v>222</v>
      </c>
      <c r="AH49" t="s">
        <v>138</v>
      </c>
      <c r="AJ49" t="s">
        <v>163</v>
      </c>
      <c r="AK49" t="s">
        <v>169</v>
      </c>
      <c r="AL49" t="s">
        <v>223</v>
      </c>
      <c r="AP49" t="s">
        <v>157</v>
      </c>
      <c r="AQ49" t="s">
        <v>149</v>
      </c>
      <c r="AR49" t="s">
        <v>163</v>
      </c>
      <c r="AS49" t="s">
        <v>168</v>
      </c>
      <c r="AT49" t="s">
        <v>220</v>
      </c>
    </row>
    <row r="50" spans="2:46" x14ac:dyDescent="0.25">
      <c r="B50" t="s">
        <v>138</v>
      </c>
      <c r="D50" t="s">
        <v>163</v>
      </c>
      <c r="E50" t="s">
        <v>169</v>
      </c>
      <c r="F50" t="s">
        <v>222</v>
      </c>
      <c r="J50" t="s">
        <v>135</v>
      </c>
      <c r="L50" t="s">
        <v>195</v>
      </c>
      <c r="M50" t="s">
        <v>169</v>
      </c>
      <c r="N50" t="s">
        <v>219</v>
      </c>
      <c r="R50" t="s">
        <v>242</v>
      </c>
      <c r="T50" t="s">
        <v>165</v>
      </c>
      <c r="U50" t="s">
        <v>169</v>
      </c>
      <c r="Z50" t="s">
        <v>137</v>
      </c>
      <c r="AB50" t="s">
        <v>163</v>
      </c>
      <c r="AC50" t="s">
        <v>169</v>
      </c>
      <c r="AD50" t="s">
        <v>222</v>
      </c>
      <c r="AH50" t="s">
        <v>138</v>
      </c>
      <c r="AJ50" t="s">
        <v>163</v>
      </c>
      <c r="AK50" t="s">
        <v>169</v>
      </c>
      <c r="AL50" t="s">
        <v>223</v>
      </c>
      <c r="AP50" t="s">
        <v>157</v>
      </c>
      <c r="AQ50" t="s">
        <v>149</v>
      </c>
      <c r="AR50" t="s">
        <v>163</v>
      </c>
      <c r="AS50" t="s">
        <v>168</v>
      </c>
      <c r="AT50" t="s">
        <v>220</v>
      </c>
    </row>
    <row r="51" spans="2:46" x14ac:dyDescent="0.25">
      <c r="B51" t="s">
        <v>141</v>
      </c>
      <c r="D51" t="s">
        <v>163</v>
      </c>
      <c r="E51" t="s">
        <v>169</v>
      </c>
      <c r="F51" t="s">
        <v>223</v>
      </c>
      <c r="J51" t="s">
        <v>136</v>
      </c>
      <c r="L51" t="s">
        <v>195</v>
      </c>
      <c r="M51" t="s">
        <v>169</v>
      </c>
      <c r="N51" t="s">
        <v>235</v>
      </c>
      <c r="R51" t="s">
        <v>242</v>
      </c>
      <c r="T51" t="s">
        <v>165</v>
      </c>
      <c r="U51" t="s">
        <v>169</v>
      </c>
      <c r="Z51" t="s">
        <v>138</v>
      </c>
      <c r="AB51" t="s">
        <v>163</v>
      </c>
      <c r="AC51" t="s">
        <v>169</v>
      </c>
      <c r="AD51" t="s">
        <v>223</v>
      </c>
      <c r="AH51" t="s">
        <v>141</v>
      </c>
      <c r="AJ51" t="s">
        <v>163</v>
      </c>
      <c r="AK51" t="s">
        <v>169</v>
      </c>
      <c r="AL51" t="s">
        <v>230</v>
      </c>
      <c r="AP51" t="s">
        <v>137</v>
      </c>
      <c r="AQ51" t="s">
        <v>149</v>
      </c>
      <c r="AR51" t="s">
        <v>163</v>
      </c>
      <c r="AS51" t="s">
        <v>168</v>
      </c>
      <c r="AT51" t="s">
        <v>221</v>
      </c>
    </row>
    <row r="52" spans="2:46" x14ac:dyDescent="0.25">
      <c r="B52" t="s">
        <v>141</v>
      </c>
      <c r="D52" t="s">
        <v>163</v>
      </c>
      <c r="E52" t="s">
        <v>169</v>
      </c>
      <c r="F52" t="s">
        <v>223</v>
      </c>
      <c r="J52" t="s">
        <v>136</v>
      </c>
      <c r="L52" t="s">
        <v>195</v>
      </c>
      <c r="M52" t="s">
        <v>169</v>
      </c>
      <c r="N52" t="s">
        <v>235</v>
      </c>
      <c r="R52" t="s">
        <v>150</v>
      </c>
      <c r="T52" t="s">
        <v>165</v>
      </c>
      <c r="U52" t="s">
        <v>169</v>
      </c>
      <c r="Z52" t="s">
        <v>138</v>
      </c>
      <c r="AB52" t="s">
        <v>163</v>
      </c>
      <c r="AC52" t="s">
        <v>169</v>
      </c>
      <c r="AD52" t="s">
        <v>223</v>
      </c>
      <c r="AH52" t="s">
        <v>141</v>
      </c>
      <c r="AJ52" t="s">
        <v>163</v>
      </c>
      <c r="AK52" t="s">
        <v>169</v>
      </c>
      <c r="AL52" t="s">
        <v>230</v>
      </c>
      <c r="AP52" t="s">
        <v>137</v>
      </c>
      <c r="AQ52" t="s">
        <v>149</v>
      </c>
      <c r="AR52" t="s">
        <v>163</v>
      </c>
      <c r="AS52" t="s">
        <v>168</v>
      </c>
      <c r="AT52" t="s">
        <v>221</v>
      </c>
    </row>
    <row r="53" spans="2:46" x14ac:dyDescent="0.25">
      <c r="B53" t="s">
        <v>141</v>
      </c>
      <c r="D53" t="s">
        <v>163</v>
      </c>
      <c r="E53" t="s">
        <v>169</v>
      </c>
      <c r="F53" t="s">
        <v>230</v>
      </c>
      <c r="J53" t="s">
        <v>136</v>
      </c>
      <c r="L53" t="s">
        <v>195</v>
      </c>
      <c r="M53" t="s">
        <v>169</v>
      </c>
      <c r="N53" t="s">
        <v>236</v>
      </c>
      <c r="R53" t="s">
        <v>150</v>
      </c>
      <c r="T53" t="s">
        <v>165</v>
      </c>
      <c r="U53" t="s">
        <v>169</v>
      </c>
      <c r="Z53" t="s">
        <v>138</v>
      </c>
      <c r="AB53" t="s">
        <v>163</v>
      </c>
      <c r="AC53" t="s">
        <v>169</v>
      </c>
      <c r="AD53" t="s">
        <v>230</v>
      </c>
      <c r="AH53" t="s">
        <v>141</v>
      </c>
      <c r="AJ53" t="s">
        <v>163</v>
      </c>
      <c r="AK53" t="s">
        <v>169</v>
      </c>
      <c r="AL53" t="s">
        <v>229</v>
      </c>
      <c r="AP53" t="s">
        <v>137</v>
      </c>
      <c r="AQ53" t="s">
        <v>149</v>
      </c>
      <c r="AR53" t="s">
        <v>163</v>
      </c>
      <c r="AS53" t="s">
        <v>169</v>
      </c>
      <c r="AT53" t="s">
        <v>222</v>
      </c>
    </row>
    <row r="54" spans="2:46" x14ac:dyDescent="0.25">
      <c r="B54" t="s">
        <v>141</v>
      </c>
      <c r="D54" t="s">
        <v>163</v>
      </c>
      <c r="E54" t="s">
        <v>169</v>
      </c>
      <c r="F54" t="s">
        <v>230</v>
      </c>
      <c r="J54" t="s">
        <v>136</v>
      </c>
      <c r="L54" t="s">
        <v>195</v>
      </c>
      <c r="M54" t="s">
        <v>169</v>
      </c>
      <c r="N54" t="s">
        <v>236</v>
      </c>
      <c r="T54" t="s">
        <v>165</v>
      </c>
      <c r="U54" t="s">
        <v>169</v>
      </c>
      <c r="Z54" t="s">
        <v>138</v>
      </c>
      <c r="AB54" t="s">
        <v>163</v>
      </c>
      <c r="AC54" t="s">
        <v>169</v>
      </c>
      <c r="AD54" t="s">
        <v>230</v>
      </c>
      <c r="AH54" t="s">
        <v>141</v>
      </c>
      <c r="AJ54" t="s">
        <v>163</v>
      </c>
      <c r="AK54" t="s">
        <v>169</v>
      </c>
      <c r="AL54" t="s">
        <v>229</v>
      </c>
      <c r="AP54" t="s">
        <v>137</v>
      </c>
      <c r="AQ54" t="s">
        <v>161</v>
      </c>
      <c r="AR54" t="s">
        <v>163</v>
      </c>
      <c r="AS54" t="s">
        <v>169</v>
      </c>
      <c r="AT54" t="s">
        <v>222</v>
      </c>
    </row>
    <row r="55" spans="2:46" x14ac:dyDescent="0.25">
      <c r="B55" t="s">
        <v>141</v>
      </c>
      <c r="D55" t="s">
        <v>159</v>
      </c>
      <c r="E55" t="s">
        <v>169</v>
      </c>
      <c r="F55" t="s">
        <v>229</v>
      </c>
      <c r="J55" t="s">
        <v>136</v>
      </c>
      <c r="L55" t="s">
        <v>163</v>
      </c>
      <c r="M55" t="s">
        <v>169</v>
      </c>
      <c r="N55" t="s">
        <v>232</v>
      </c>
      <c r="T55" t="s">
        <v>165</v>
      </c>
      <c r="U55" t="s">
        <v>169</v>
      </c>
      <c r="Z55" t="s">
        <v>138</v>
      </c>
      <c r="AB55" t="s">
        <v>159</v>
      </c>
      <c r="AC55" t="s">
        <v>169</v>
      </c>
      <c r="AD55" t="s">
        <v>229</v>
      </c>
      <c r="AH55" t="s">
        <v>141</v>
      </c>
      <c r="AJ55" t="s">
        <v>159</v>
      </c>
      <c r="AK55" t="s">
        <v>169</v>
      </c>
      <c r="AL55" t="s">
        <v>220</v>
      </c>
      <c r="AP55" t="s">
        <v>137</v>
      </c>
      <c r="AQ55" t="s">
        <v>161</v>
      </c>
      <c r="AR55" t="s">
        <v>159</v>
      </c>
      <c r="AS55" t="s">
        <v>169</v>
      </c>
      <c r="AT55" t="s">
        <v>223</v>
      </c>
    </row>
    <row r="56" spans="2:46" x14ac:dyDescent="0.25">
      <c r="B56" t="s">
        <v>141</v>
      </c>
      <c r="D56" t="s">
        <v>159</v>
      </c>
      <c r="E56" t="s">
        <v>169</v>
      </c>
      <c r="F56" t="s">
        <v>229</v>
      </c>
      <c r="J56" t="s">
        <v>136</v>
      </c>
      <c r="L56" t="s">
        <v>163</v>
      </c>
      <c r="M56" t="s">
        <v>169</v>
      </c>
      <c r="N56" t="s">
        <v>232</v>
      </c>
      <c r="T56" t="s">
        <v>165</v>
      </c>
      <c r="U56" t="s">
        <v>169</v>
      </c>
      <c r="Z56" t="s">
        <v>138</v>
      </c>
      <c r="AB56" t="s">
        <v>159</v>
      </c>
      <c r="AC56" t="s">
        <v>169</v>
      </c>
      <c r="AD56" t="s">
        <v>229</v>
      </c>
      <c r="AH56" t="s">
        <v>141</v>
      </c>
      <c r="AJ56" t="s">
        <v>159</v>
      </c>
      <c r="AK56" t="s">
        <v>169</v>
      </c>
      <c r="AL56" t="s">
        <v>220</v>
      </c>
      <c r="AP56" t="s">
        <v>137</v>
      </c>
      <c r="AQ56" t="s">
        <v>242</v>
      </c>
      <c r="AR56" t="s">
        <v>159</v>
      </c>
      <c r="AS56" t="s">
        <v>169</v>
      </c>
      <c r="AT56" t="s">
        <v>223</v>
      </c>
    </row>
    <row r="57" spans="2:46" x14ac:dyDescent="0.25">
      <c r="B57" t="s">
        <v>143</v>
      </c>
      <c r="D57" t="s">
        <v>164</v>
      </c>
      <c r="E57" t="s">
        <v>170</v>
      </c>
      <c r="F57" t="s">
        <v>220</v>
      </c>
      <c r="J57" t="s">
        <v>137</v>
      </c>
      <c r="L57" t="s">
        <v>163</v>
      </c>
      <c r="M57" t="s">
        <v>169</v>
      </c>
      <c r="N57" t="s">
        <v>231</v>
      </c>
      <c r="T57" t="s">
        <v>165</v>
      </c>
      <c r="U57" t="s">
        <v>170</v>
      </c>
      <c r="Z57" t="s">
        <v>141</v>
      </c>
      <c r="AB57" t="s">
        <v>164</v>
      </c>
      <c r="AC57" t="s">
        <v>170</v>
      </c>
      <c r="AD57" t="s">
        <v>220</v>
      </c>
      <c r="AH57" t="s">
        <v>143</v>
      </c>
      <c r="AJ57" t="s">
        <v>164</v>
      </c>
      <c r="AK57" t="s">
        <v>170</v>
      </c>
      <c r="AL57" t="s">
        <v>221</v>
      </c>
      <c r="AP57" t="s">
        <v>138</v>
      </c>
      <c r="AQ57" t="s">
        <v>242</v>
      </c>
      <c r="AR57" t="s">
        <v>159</v>
      </c>
      <c r="AS57" t="s">
        <v>169</v>
      </c>
      <c r="AT57" t="s">
        <v>230</v>
      </c>
    </row>
    <row r="58" spans="2:46" x14ac:dyDescent="0.25">
      <c r="B58" t="s">
        <v>143</v>
      </c>
      <c r="D58" t="s">
        <v>164</v>
      </c>
      <c r="E58" t="s">
        <v>170</v>
      </c>
      <c r="F58" t="s">
        <v>220</v>
      </c>
      <c r="J58" t="s">
        <v>137</v>
      </c>
      <c r="L58" t="s">
        <v>163</v>
      </c>
      <c r="M58" t="s">
        <v>169</v>
      </c>
      <c r="N58" t="s">
        <v>231</v>
      </c>
      <c r="T58" t="s">
        <v>165</v>
      </c>
      <c r="U58" t="s">
        <v>170</v>
      </c>
      <c r="Z58" t="s">
        <v>141</v>
      </c>
      <c r="AB58" t="s">
        <v>164</v>
      </c>
      <c r="AC58" t="s">
        <v>170</v>
      </c>
      <c r="AD58" t="s">
        <v>220</v>
      </c>
      <c r="AH58" t="s">
        <v>143</v>
      </c>
      <c r="AJ58" t="s">
        <v>164</v>
      </c>
      <c r="AK58" t="s">
        <v>170</v>
      </c>
      <c r="AL58" t="s">
        <v>221</v>
      </c>
      <c r="AP58" t="s">
        <v>138</v>
      </c>
      <c r="AQ58" t="s">
        <v>242</v>
      </c>
      <c r="AR58" t="s">
        <v>159</v>
      </c>
      <c r="AS58" t="s">
        <v>169</v>
      </c>
      <c r="AT58" t="s">
        <v>230</v>
      </c>
    </row>
    <row r="59" spans="2:46" x14ac:dyDescent="0.25">
      <c r="B59" t="s">
        <v>143</v>
      </c>
      <c r="D59" t="s">
        <v>164</v>
      </c>
      <c r="E59" t="s">
        <v>170</v>
      </c>
      <c r="F59" t="s">
        <v>221</v>
      </c>
      <c r="J59" t="s">
        <v>137</v>
      </c>
      <c r="L59" t="s">
        <v>163</v>
      </c>
      <c r="M59" t="s">
        <v>169</v>
      </c>
      <c r="N59" t="s">
        <v>220</v>
      </c>
      <c r="T59" t="s">
        <v>166</v>
      </c>
      <c r="U59" t="s">
        <v>170</v>
      </c>
      <c r="Z59" t="s">
        <v>141</v>
      </c>
      <c r="AB59" t="s">
        <v>164</v>
      </c>
      <c r="AC59" t="s">
        <v>170</v>
      </c>
      <c r="AD59" t="s">
        <v>221</v>
      </c>
      <c r="AH59" t="s">
        <v>143</v>
      </c>
      <c r="AJ59" t="s">
        <v>164</v>
      </c>
      <c r="AK59" t="s">
        <v>170</v>
      </c>
      <c r="AL59" t="s">
        <v>224</v>
      </c>
      <c r="AP59" t="s">
        <v>138</v>
      </c>
      <c r="AQ59" t="s">
        <v>242</v>
      </c>
      <c r="AR59" t="s">
        <v>164</v>
      </c>
      <c r="AS59" t="s">
        <v>169</v>
      </c>
      <c r="AT59" t="s">
        <v>229</v>
      </c>
    </row>
    <row r="60" spans="2:46" x14ac:dyDescent="0.25">
      <c r="B60" t="s">
        <v>144</v>
      </c>
      <c r="D60" t="s">
        <v>164</v>
      </c>
      <c r="E60" t="s">
        <v>170</v>
      </c>
      <c r="F60" t="s">
        <v>221</v>
      </c>
      <c r="J60" t="s">
        <v>137</v>
      </c>
      <c r="L60" t="s">
        <v>163</v>
      </c>
      <c r="M60" t="s">
        <v>169</v>
      </c>
      <c r="N60" t="s">
        <v>220</v>
      </c>
      <c r="T60" t="s">
        <v>166</v>
      </c>
      <c r="U60" t="s">
        <v>170</v>
      </c>
      <c r="Z60" t="s">
        <v>141</v>
      </c>
      <c r="AB60" t="s">
        <v>164</v>
      </c>
      <c r="AC60" t="s">
        <v>170</v>
      </c>
      <c r="AD60" t="s">
        <v>221</v>
      </c>
      <c r="AH60" t="s">
        <v>144</v>
      </c>
      <c r="AJ60" t="s">
        <v>164</v>
      </c>
      <c r="AK60" t="s">
        <v>170</v>
      </c>
      <c r="AL60" t="s">
        <v>224</v>
      </c>
      <c r="AP60" t="s">
        <v>138</v>
      </c>
      <c r="AQ60" t="s">
        <v>150</v>
      </c>
      <c r="AR60" t="s">
        <v>164</v>
      </c>
      <c r="AS60" t="s">
        <v>169</v>
      </c>
      <c r="AT60" t="s">
        <v>229</v>
      </c>
    </row>
    <row r="61" spans="2:46" x14ac:dyDescent="0.25">
      <c r="B61" t="s">
        <v>144</v>
      </c>
      <c r="D61" t="s">
        <v>164</v>
      </c>
      <c r="E61" t="s">
        <v>170</v>
      </c>
      <c r="F61" t="s">
        <v>224</v>
      </c>
      <c r="J61" t="s">
        <v>137</v>
      </c>
      <c r="L61" t="s">
        <v>163</v>
      </c>
      <c r="M61" t="s">
        <v>169</v>
      </c>
      <c r="N61" t="s">
        <v>221</v>
      </c>
      <c r="T61" t="s">
        <v>166</v>
      </c>
      <c r="U61" t="s">
        <v>170</v>
      </c>
      <c r="Z61" t="s">
        <v>141</v>
      </c>
      <c r="AB61" t="s">
        <v>164</v>
      </c>
      <c r="AC61" t="s">
        <v>170</v>
      </c>
      <c r="AD61" t="s">
        <v>224</v>
      </c>
      <c r="AH61" t="s">
        <v>144</v>
      </c>
      <c r="AJ61" t="s">
        <v>164</v>
      </c>
      <c r="AK61" t="s">
        <v>170</v>
      </c>
      <c r="AL61" t="s">
        <v>229</v>
      </c>
      <c r="AP61" t="s">
        <v>138</v>
      </c>
      <c r="AQ61" t="s">
        <v>150</v>
      </c>
      <c r="AR61" t="s">
        <v>164</v>
      </c>
      <c r="AS61" t="s">
        <v>170</v>
      </c>
      <c r="AT61" t="s">
        <v>220</v>
      </c>
    </row>
    <row r="62" spans="2:46" x14ac:dyDescent="0.25">
      <c r="B62" t="s">
        <v>144</v>
      </c>
      <c r="D62" t="s">
        <v>164</v>
      </c>
      <c r="E62" t="s">
        <v>170</v>
      </c>
      <c r="F62" t="s">
        <v>224</v>
      </c>
      <c r="J62" t="s">
        <v>137</v>
      </c>
      <c r="L62" t="s">
        <v>163</v>
      </c>
      <c r="M62" t="s">
        <v>169</v>
      </c>
      <c r="N62" t="s">
        <v>221</v>
      </c>
      <c r="T62" t="s">
        <v>166</v>
      </c>
      <c r="U62" t="s">
        <v>170</v>
      </c>
      <c r="Z62" t="s">
        <v>141</v>
      </c>
      <c r="AB62" t="s">
        <v>164</v>
      </c>
      <c r="AC62" t="s">
        <v>170</v>
      </c>
      <c r="AD62" t="s">
        <v>224</v>
      </c>
      <c r="AH62" t="s">
        <v>144</v>
      </c>
      <c r="AJ62" t="s">
        <v>164</v>
      </c>
      <c r="AK62" t="s">
        <v>170</v>
      </c>
      <c r="AL62" t="s">
        <v>229</v>
      </c>
      <c r="AP62" t="s">
        <v>138</v>
      </c>
      <c r="AR62" t="s">
        <v>164</v>
      </c>
      <c r="AS62" t="s">
        <v>170</v>
      </c>
      <c r="AT62" t="s">
        <v>220</v>
      </c>
    </row>
    <row r="63" spans="2:46" x14ac:dyDescent="0.25">
      <c r="B63" t="s">
        <v>144</v>
      </c>
      <c r="D63" t="s">
        <v>164</v>
      </c>
      <c r="E63" t="s">
        <v>170</v>
      </c>
      <c r="F63" t="s">
        <v>229</v>
      </c>
      <c r="J63" t="s">
        <v>138</v>
      </c>
      <c r="L63" t="s">
        <v>163</v>
      </c>
      <c r="M63" t="s">
        <v>169</v>
      </c>
      <c r="N63" t="s">
        <v>237</v>
      </c>
      <c r="T63" t="s">
        <v>166</v>
      </c>
      <c r="U63" t="s">
        <v>170</v>
      </c>
      <c r="Z63" t="s">
        <v>143</v>
      </c>
      <c r="AB63" t="s">
        <v>164</v>
      </c>
      <c r="AC63" t="s">
        <v>170</v>
      </c>
      <c r="AD63" t="s">
        <v>229</v>
      </c>
      <c r="AH63" t="s">
        <v>144</v>
      </c>
      <c r="AJ63" t="s">
        <v>164</v>
      </c>
      <c r="AK63" t="s">
        <v>170</v>
      </c>
      <c r="AL63" t="s">
        <v>231</v>
      </c>
      <c r="AP63" t="s">
        <v>141</v>
      </c>
      <c r="AR63" t="s">
        <v>164</v>
      </c>
      <c r="AS63" t="s">
        <v>170</v>
      </c>
      <c r="AT63" t="s">
        <v>221</v>
      </c>
    </row>
    <row r="64" spans="2:46" x14ac:dyDescent="0.25">
      <c r="B64" t="s">
        <v>144</v>
      </c>
      <c r="D64" t="s">
        <v>164</v>
      </c>
      <c r="E64" t="s">
        <v>170</v>
      </c>
      <c r="F64" t="s">
        <v>229</v>
      </c>
      <c r="J64" t="s">
        <v>138</v>
      </c>
      <c r="L64" t="s">
        <v>163</v>
      </c>
      <c r="M64" t="s">
        <v>169</v>
      </c>
      <c r="N64" t="s">
        <v>237</v>
      </c>
      <c r="T64" t="s">
        <v>166</v>
      </c>
      <c r="U64" t="s">
        <v>170</v>
      </c>
      <c r="Z64" t="s">
        <v>143</v>
      </c>
      <c r="AB64" t="s">
        <v>164</v>
      </c>
      <c r="AC64" t="s">
        <v>170</v>
      </c>
      <c r="AD64" t="s">
        <v>229</v>
      </c>
      <c r="AH64" t="s">
        <v>144</v>
      </c>
      <c r="AJ64" t="s">
        <v>164</v>
      </c>
      <c r="AK64" t="s">
        <v>170</v>
      </c>
      <c r="AL64" t="s">
        <v>231</v>
      </c>
      <c r="AP64" t="s">
        <v>141</v>
      </c>
      <c r="AR64" t="s">
        <v>164</v>
      </c>
      <c r="AS64" t="s">
        <v>170</v>
      </c>
      <c r="AT64" t="s">
        <v>221</v>
      </c>
    </row>
    <row r="65" spans="2:46" x14ac:dyDescent="0.25">
      <c r="B65" t="s">
        <v>144</v>
      </c>
      <c r="D65" t="s">
        <v>164</v>
      </c>
      <c r="E65" t="s">
        <v>175</v>
      </c>
      <c r="F65" t="s">
        <v>231</v>
      </c>
      <c r="J65" t="s">
        <v>138</v>
      </c>
      <c r="L65" t="s">
        <v>163</v>
      </c>
      <c r="M65" t="s">
        <v>169</v>
      </c>
      <c r="N65" t="s">
        <v>222</v>
      </c>
      <c r="T65" t="s">
        <v>166</v>
      </c>
      <c r="U65" t="s">
        <v>175</v>
      </c>
      <c r="Z65" t="s">
        <v>143</v>
      </c>
      <c r="AB65" t="s">
        <v>164</v>
      </c>
      <c r="AC65" t="s">
        <v>175</v>
      </c>
      <c r="AD65" t="s">
        <v>231</v>
      </c>
      <c r="AH65" t="s">
        <v>144</v>
      </c>
      <c r="AJ65" t="s">
        <v>164</v>
      </c>
      <c r="AK65" t="s">
        <v>175</v>
      </c>
      <c r="AL65" t="s">
        <v>220</v>
      </c>
      <c r="AP65" t="s">
        <v>141</v>
      </c>
      <c r="AR65" t="s">
        <v>164</v>
      </c>
      <c r="AS65" t="s">
        <v>170</v>
      </c>
      <c r="AT65" t="s">
        <v>224</v>
      </c>
    </row>
    <row r="66" spans="2:46" x14ac:dyDescent="0.25">
      <c r="B66" t="s">
        <v>145</v>
      </c>
      <c r="D66" t="s">
        <v>164</v>
      </c>
      <c r="E66" t="s">
        <v>175</v>
      </c>
      <c r="F66" t="s">
        <v>231</v>
      </c>
      <c r="J66" t="s">
        <v>138</v>
      </c>
      <c r="L66" t="s">
        <v>163</v>
      </c>
      <c r="M66" t="s">
        <v>169</v>
      </c>
      <c r="N66" t="s">
        <v>222</v>
      </c>
      <c r="T66" t="s">
        <v>166</v>
      </c>
      <c r="U66" t="s">
        <v>175</v>
      </c>
      <c r="Z66" t="s">
        <v>144</v>
      </c>
      <c r="AB66" t="s">
        <v>164</v>
      </c>
      <c r="AC66" t="s">
        <v>175</v>
      </c>
      <c r="AD66" t="s">
        <v>231</v>
      </c>
      <c r="AH66" t="s">
        <v>145</v>
      </c>
      <c r="AJ66" t="s">
        <v>164</v>
      </c>
      <c r="AK66" t="s">
        <v>175</v>
      </c>
      <c r="AL66" t="s">
        <v>220</v>
      </c>
      <c r="AP66" t="s">
        <v>141</v>
      </c>
      <c r="AR66" t="s">
        <v>164</v>
      </c>
      <c r="AS66" t="s">
        <v>170</v>
      </c>
      <c r="AT66" t="s">
        <v>224</v>
      </c>
    </row>
    <row r="67" spans="2:46" x14ac:dyDescent="0.25">
      <c r="B67" t="s">
        <v>145</v>
      </c>
      <c r="D67" t="s">
        <v>165</v>
      </c>
      <c r="E67" t="s">
        <v>175</v>
      </c>
      <c r="F67" t="s">
        <v>220</v>
      </c>
      <c r="J67" t="s">
        <v>138</v>
      </c>
      <c r="L67" t="s">
        <v>163</v>
      </c>
      <c r="M67" t="s">
        <v>169</v>
      </c>
      <c r="N67" t="s">
        <v>225</v>
      </c>
      <c r="T67" t="s">
        <v>166</v>
      </c>
      <c r="U67" t="s">
        <v>175</v>
      </c>
      <c r="Z67" t="s">
        <v>144</v>
      </c>
      <c r="AB67" t="s">
        <v>165</v>
      </c>
      <c r="AC67" t="s">
        <v>175</v>
      </c>
      <c r="AD67" t="s">
        <v>220</v>
      </c>
      <c r="AH67" t="s">
        <v>145</v>
      </c>
      <c r="AJ67" t="s">
        <v>165</v>
      </c>
      <c r="AK67" t="s">
        <v>175</v>
      </c>
      <c r="AL67" t="s">
        <v>221</v>
      </c>
      <c r="AP67" t="s">
        <v>141</v>
      </c>
      <c r="AR67" t="s">
        <v>164</v>
      </c>
      <c r="AS67" t="s">
        <v>170</v>
      </c>
      <c r="AT67" t="s">
        <v>229</v>
      </c>
    </row>
    <row r="68" spans="2:46" x14ac:dyDescent="0.25">
      <c r="B68" t="s">
        <v>146</v>
      </c>
      <c r="D68" t="s">
        <v>165</v>
      </c>
      <c r="E68" t="s">
        <v>175</v>
      </c>
      <c r="F68" t="s">
        <v>220</v>
      </c>
      <c r="J68" t="s">
        <v>138</v>
      </c>
      <c r="L68" t="s">
        <v>163</v>
      </c>
      <c r="M68" t="s">
        <v>169</v>
      </c>
      <c r="N68" t="s">
        <v>225</v>
      </c>
      <c r="T68" t="s">
        <v>166</v>
      </c>
      <c r="U68" t="s">
        <v>175</v>
      </c>
      <c r="Z68" t="s">
        <v>144</v>
      </c>
      <c r="AB68" t="s">
        <v>165</v>
      </c>
      <c r="AC68" t="s">
        <v>175</v>
      </c>
      <c r="AD68" t="s">
        <v>220</v>
      </c>
      <c r="AH68" t="s">
        <v>146</v>
      </c>
      <c r="AJ68" t="s">
        <v>165</v>
      </c>
      <c r="AK68" t="s">
        <v>175</v>
      </c>
      <c r="AL68" t="s">
        <v>221</v>
      </c>
      <c r="AP68" t="s">
        <v>141</v>
      </c>
      <c r="AR68" t="s">
        <v>164</v>
      </c>
      <c r="AS68" t="s">
        <v>170</v>
      </c>
      <c r="AT68" t="s">
        <v>229</v>
      </c>
    </row>
    <row r="69" spans="2:46" x14ac:dyDescent="0.25">
      <c r="B69" t="s">
        <v>146</v>
      </c>
      <c r="D69" t="s">
        <v>165</v>
      </c>
      <c r="E69" t="s">
        <v>175</v>
      </c>
      <c r="F69" t="s">
        <v>221</v>
      </c>
      <c r="J69" t="s">
        <v>139</v>
      </c>
      <c r="L69" t="s">
        <v>163</v>
      </c>
      <c r="M69" t="s">
        <v>170</v>
      </c>
      <c r="N69" t="s">
        <v>238</v>
      </c>
      <c r="T69" t="s">
        <v>166</v>
      </c>
      <c r="U69" t="s">
        <v>175</v>
      </c>
      <c r="Z69" t="s">
        <v>144</v>
      </c>
      <c r="AB69" t="s">
        <v>165</v>
      </c>
      <c r="AC69" t="s">
        <v>175</v>
      </c>
      <c r="AD69" t="s">
        <v>221</v>
      </c>
      <c r="AH69" t="s">
        <v>146</v>
      </c>
      <c r="AJ69" t="s">
        <v>165</v>
      </c>
      <c r="AK69" t="s">
        <v>175</v>
      </c>
      <c r="AL69" t="s">
        <v>225</v>
      </c>
      <c r="AP69" t="s">
        <v>143</v>
      </c>
      <c r="AR69" t="s">
        <v>164</v>
      </c>
      <c r="AS69" t="s">
        <v>146</v>
      </c>
      <c r="AT69" t="s">
        <v>231</v>
      </c>
    </row>
    <row r="70" spans="2:46" x14ac:dyDescent="0.25">
      <c r="B70" t="s">
        <v>146</v>
      </c>
      <c r="D70" t="s">
        <v>165</v>
      </c>
      <c r="E70" t="s">
        <v>175</v>
      </c>
      <c r="F70" t="s">
        <v>221</v>
      </c>
      <c r="J70" t="s">
        <v>139</v>
      </c>
      <c r="L70" t="s">
        <v>163</v>
      </c>
      <c r="M70" t="s">
        <v>170</v>
      </c>
      <c r="N70" t="s">
        <v>238</v>
      </c>
      <c r="T70" t="s">
        <v>166</v>
      </c>
      <c r="U70" t="s">
        <v>175</v>
      </c>
      <c r="Z70" t="s">
        <v>144</v>
      </c>
      <c r="AB70" t="s">
        <v>165</v>
      </c>
      <c r="AC70" t="s">
        <v>175</v>
      </c>
      <c r="AD70" t="s">
        <v>221</v>
      </c>
      <c r="AH70" t="s">
        <v>146</v>
      </c>
      <c r="AJ70" t="s">
        <v>165</v>
      </c>
      <c r="AK70" t="s">
        <v>175</v>
      </c>
      <c r="AL70" t="s">
        <v>225</v>
      </c>
      <c r="AP70" t="s">
        <v>143</v>
      </c>
      <c r="AR70" t="s">
        <v>164</v>
      </c>
      <c r="AS70" t="s">
        <v>146</v>
      </c>
      <c r="AT70" t="s">
        <v>231</v>
      </c>
    </row>
    <row r="71" spans="2:46" x14ac:dyDescent="0.25">
      <c r="B71" t="s">
        <v>146</v>
      </c>
      <c r="D71" t="s">
        <v>165</v>
      </c>
      <c r="E71" t="s">
        <v>175</v>
      </c>
      <c r="F71" t="s">
        <v>225</v>
      </c>
      <c r="J71" t="s">
        <v>140</v>
      </c>
      <c r="L71" t="s">
        <v>163</v>
      </c>
      <c r="M71" t="s">
        <v>170</v>
      </c>
      <c r="N71" t="s">
        <v>223</v>
      </c>
      <c r="T71" t="s">
        <v>166</v>
      </c>
      <c r="U71" t="s">
        <v>175</v>
      </c>
      <c r="Z71" t="s">
        <v>144</v>
      </c>
      <c r="AB71" t="s">
        <v>165</v>
      </c>
      <c r="AC71" t="s">
        <v>175</v>
      </c>
      <c r="AD71" t="s">
        <v>225</v>
      </c>
      <c r="AH71" t="s">
        <v>146</v>
      </c>
      <c r="AJ71" t="s">
        <v>165</v>
      </c>
      <c r="AK71" t="s">
        <v>175</v>
      </c>
      <c r="AL71" t="s">
        <v>229</v>
      </c>
      <c r="AP71" t="s">
        <v>143</v>
      </c>
      <c r="AR71" t="s">
        <v>164</v>
      </c>
      <c r="AS71" t="s">
        <v>146</v>
      </c>
      <c r="AT71" t="s">
        <v>220</v>
      </c>
    </row>
    <row r="72" spans="2:46" x14ac:dyDescent="0.25">
      <c r="B72" t="s">
        <v>146</v>
      </c>
      <c r="D72" t="s">
        <v>165</v>
      </c>
      <c r="E72" t="s">
        <v>175</v>
      </c>
      <c r="F72" t="s">
        <v>225</v>
      </c>
      <c r="J72" t="s">
        <v>140</v>
      </c>
      <c r="L72" t="s">
        <v>163</v>
      </c>
      <c r="M72" t="s">
        <v>170</v>
      </c>
      <c r="N72" t="s">
        <v>223</v>
      </c>
      <c r="T72" t="s">
        <v>166</v>
      </c>
      <c r="U72" t="s">
        <v>175</v>
      </c>
      <c r="Z72" t="s">
        <v>145</v>
      </c>
      <c r="AB72" t="s">
        <v>165</v>
      </c>
      <c r="AC72" t="s">
        <v>175</v>
      </c>
      <c r="AD72" t="s">
        <v>225</v>
      </c>
      <c r="AH72" t="s">
        <v>146</v>
      </c>
      <c r="AJ72" t="s">
        <v>165</v>
      </c>
      <c r="AK72" t="s">
        <v>175</v>
      </c>
      <c r="AL72" t="s">
        <v>229</v>
      </c>
      <c r="AP72" t="s">
        <v>144</v>
      </c>
      <c r="AR72" t="s">
        <v>164</v>
      </c>
      <c r="AS72" t="s">
        <v>146</v>
      </c>
      <c r="AT72" t="s">
        <v>220</v>
      </c>
    </row>
    <row r="73" spans="2:46" x14ac:dyDescent="0.25">
      <c r="B73" t="s">
        <v>146</v>
      </c>
      <c r="D73" t="s">
        <v>165</v>
      </c>
      <c r="E73" t="s">
        <v>175</v>
      </c>
      <c r="F73" t="s">
        <v>229</v>
      </c>
      <c r="J73" t="s">
        <v>140</v>
      </c>
      <c r="L73" t="s">
        <v>163</v>
      </c>
      <c r="M73" t="s">
        <v>170</v>
      </c>
      <c r="N73" t="s">
        <v>230</v>
      </c>
      <c r="T73" t="s">
        <v>166</v>
      </c>
      <c r="U73" t="s">
        <v>175</v>
      </c>
      <c r="Z73" t="s">
        <v>145</v>
      </c>
      <c r="AB73" t="s">
        <v>165</v>
      </c>
      <c r="AC73" t="s">
        <v>175</v>
      </c>
      <c r="AD73" t="s">
        <v>229</v>
      </c>
      <c r="AH73" t="s">
        <v>146</v>
      </c>
      <c r="AJ73" t="s">
        <v>165</v>
      </c>
      <c r="AK73" t="s">
        <v>175</v>
      </c>
      <c r="AL73" t="s">
        <v>231</v>
      </c>
      <c r="AP73" t="s">
        <v>144</v>
      </c>
      <c r="AR73" t="s">
        <v>164</v>
      </c>
      <c r="AS73" t="s">
        <v>146</v>
      </c>
      <c r="AT73" t="s">
        <v>221</v>
      </c>
    </row>
    <row r="74" spans="2:46" x14ac:dyDescent="0.25">
      <c r="B74" t="s">
        <v>147</v>
      </c>
      <c r="D74" t="s">
        <v>165</v>
      </c>
      <c r="E74" t="s">
        <v>175</v>
      </c>
      <c r="F74" t="s">
        <v>229</v>
      </c>
      <c r="J74" t="s">
        <v>140</v>
      </c>
      <c r="L74" t="s">
        <v>163</v>
      </c>
      <c r="M74" t="s">
        <v>170</v>
      </c>
      <c r="N74" t="s">
        <v>230</v>
      </c>
      <c r="T74" t="s">
        <v>166</v>
      </c>
      <c r="U74" t="s">
        <v>175</v>
      </c>
      <c r="Z74" t="s">
        <v>146</v>
      </c>
      <c r="AB74" t="s">
        <v>165</v>
      </c>
      <c r="AC74" t="s">
        <v>175</v>
      </c>
      <c r="AD74" t="s">
        <v>229</v>
      </c>
      <c r="AH74" t="s">
        <v>147</v>
      </c>
      <c r="AJ74" t="s">
        <v>165</v>
      </c>
      <c r="AK74" t="s">
        <v>175</v>
      </c>
      <c r="AL74" t="s">
        <v>231</v>
      </c>
      <c r="AP74" t="s">
        <v>144</v>
      </c>
      <c r="AR74" t="s">
        <v>164</v>
      </c>
      <c r="AS74" t="s">
        <v>146</v>
      </c>
      <c r="AT74" t="s">
        <v>221</v>
      </c>
    </row>
    <row r="75" spans="2:46" x14ac:dyDescent="0.25">
      <c r="B75" t="s">
        <v>147</v>
      </c>
      <c r="D75" t="s">
        <v>165</v>
      </c>
      <c r="E75" t="s">
        <v>175</v>
      </c>
      <c r="F75" t="s">
        <v>231</v>
      </c>
      <c r="J75" t="s">
        <v>141</v>
      </c>
      <c r="L75" t="s">
        <v>163</v>
      </c>
      <c r="M75" t="s">
        <v>170</v>
      </c>
      <c r="N75" t="s">
        <v>224</v>
      </c>
      <c r="T75" t="s">
        <v>166</v>
      </c>
      <c r="U75" t="s">
        <v>175</v>
      </c>
      <c r="Z75" t="s">
        <v>146</v>
      </c>
      <c r="AB75" t="s">
        <v>165</v>
      </c>
      <c r="AC75" t="s">
        <v>175</v>
      </c>
      <c r="AD75" t="s">
        <v>231</v>
      </c>
      <c r="AH75" t="s">
        <v>147</v>
      </c>
      <c r="AJ75" t="s">
        <v>165</v>
      </c>
      <c r="AK75" t="s">
        <v>175</v>
      </c>
      <c r="AL75" t="s">
        <v>220</v>
      </c>
      <c r="AP75" t="s">
        <v>144</v>
      </c>
      <c r="AR75" t="s">
        <v>164</v>
      </c>
      <c r="AS75" t="s">
        <v>146</v>
      </c>
      <c r="AT75" t="s">
        <v>225</v>
      </c>
    </row>
    <row r="76" spans="2:46" x14ac:dyDescent="0.25">
      <c r="B76" t="s">
        <v>147</v>
      </c>
      <c r="D76" t="s">
        <v>165</v>
      </c>
      <c r="E76" t="s">
        <v>175</v>
      </c>
      <c r="F76" t="s">
        <v>231</v>
      </c>
      <c r="J76" t="s">
        <v>141</v>
      </c>
      <c r="L76" t="s">
        <v>163</v>
      </c>
      <c r="M76" t="s">
        <v>170</v>
      </c>
      <c r="N76" t="s">
        <v>224</v>
      </c>
      <c r="T76" t="s">
        <v>166</v>
      </c>
      <c r="U76" t="s">
        <v>175</v>
      </c>
      <c r="Z76" t="s">
        <v>146</v>
      </c>
      <c r="AB76" t="s">
        <v>165</v>
      </c>
      <c r="AC76" t="s">
        <v>175</v>
      </c>
      <c r="AD76" t="s">
        <v>231</v>
      </c>
      <c r="AH76" t="s">
        <v>147</v>
      </c>
      <c r="AJ76" t="s">
        <v>165</v>
      </c>
      <c r="AK76" t="s">
        <v>175</v>
      </c>
      <c r="AL76" t="s">
        <v>220</v>
      </c>
      <c r="AP76" t="s">
        <v>144</v>
      </c>
      <c r="AR76" t="s">
        <v>164</v>
      </c>
      <c r="AS76" t="s">
        <v>146</v>
      </c>
      <c r="AT76" t="s">
        <v>225</v>
      </c>
    </row>
    <row r="77" spans="2:46" x14ac:dyDescent="0.25">
      <c r="B77" t="s">
        <v>148</v>
      </c>
      <c r="D77" t="s">
        <v>165</v>
      </c>
      <c r="E77" t="s">
        <v>175</v>
      </c>
      <c r="F77" t="s">
        <v>220</v>
      </c>
      <c r="J77" t="s">
        <v>141</v>
      </c>
      <c r="L77" t="s">
        <v>163</v>
      </c>
      <c r="M77" t="s">
        <v>170</v>
      </c>
      <c r="N77" t="s">
        <v>229</v>
      </c>
      <c r="T77" t="s">
        <v>166</v>
      </c>
      <c r="U77" t="s">
        <v>175</v>
      </c>
      <c r="Z77" t="s">
        <v>146</v>
      </c>
      <c r="AB77" t="s">
        <v>165</v>
      </c>
      <c r="AC77" t="s">
        <v>175</v>
      </c>
      <c r="AD77" t="s">
        <v>220</v>
      </c>
      <c r="AH77" t="s">
        <v>148</v>
      </c>
      <c r="AJ77" t="s">
        <v>165</v>
      </c>
      <c r="AK77" t="s">
        <v>175</v>
      </c>
      <c r="AL77" t="s">
        <v>221</v>
      </c>
      <c r="AP77" t="s">
        <v>144</v>
      </c>
      <c r="AR77" t="s">
        <v>211</v>
      </c>
      <c r="AS77" t="s">
        <v>146</v>
      </c>
      <c r="AT77" t="s">
        <v>229</v>
      </c>
    </row>
    <row r="78" spans="2:46" x14ac:dyDescent="0.25">
      <c r="B78" t="s">
        <v>148</v>
      </c>
      <c r="D78" t="s">
        <v>165</v>
      </c>
      <c r="E78" t="s">
        <v>175</v>
      </c>
      <c r="F78" t="s">
        <v>220</v>
      </c>
      <c r="J78" t="s">
        <v>141</v>
      </c>
      <c r="L78" t="s">
        <v>163</v>
      </c>
      <c r="M78" t="s">
        <v>170</v>
      </c>
      <c r="N78" t="s">
        <v>229</v>
      </c>
      <c r="T78" t="s">
        <v>166</v>
      </c>
      <c r="U78" t="s">
        <v>175</v>
      </c>
      <c r="Z78" t="s">
        <v>146</v>
      </c>
      <c r="AB78" t="s">
        <v>165</v>
      </c>
      <c r="AC78" t="s">
        <v>175</v>
      </c>
      <c r="AD78" t="s">
        <v>220</v>
      </c>
      <c r="AH78" t="s">
        <v>148</v>
      </c>
      <c r="AJ78" t="s">
        <v>165</v>
      </c>
      <c r="AK78" t="s">
        <v>175</v>
      </c>
      <c r="AL78" t="s">
        <v>221</v>
      </c>
      <c r="AP78" t="s">
        <v>145</v>
      </c>
      <c r="AR78" t="s">
        <v>211</v>
      </c>
      <c r="AS78" t="s">
        <v>146</v>
      </c>
      <c r="AT78" t="s">
        <v>229</v>
      </c>
    </row>
    <row r="79" spans="2:46" x14ac:dyDescent="0.25">
      <c r="B79" t="s">
        <v>148</v>
      </c>
      <c r="D79" t="s">
        <v>165</v>
      </c>
      <c r="E79" t="s">
        <v>175</v>
      </c>
      <c r="F79" t="s">
        <v>221</v>
      </c>
      <c r="J79" t="s">
        <v>141</v>
      </c>
      <c r="L79" t="s">
        <v>163</v>
      </c>
      <c r="M79" t="s">
        <v>170</v>
      </c>
      <c r="N79" t="s">
        <v>226</v>
      </c>
      <c r="T79" t="s">
        <v>166</v>
      </c>
      <c r="U79" t="s">
        <v>175</v>
      </c>
      <c r="Z79" t="s">
        <v>146</v>
      </c>
      <c r="AB79" t="s">
        <v>165</v>
      </c>
      <c r="AC79" t="s">
        <v>175</v>
      </c>
      <c r="AD79" t="s">
        <v>221</v>
      </c>
      <c r="AH79" t="s">
        <v>148</v>
      </c>
      <c r="AJ79" t="s">
        <v>165</v>
      </c>
      <c r="AK79" t="s">
        <v>175</v>
      </c>
      <c r="AL79" t="s">
        <v>219</v>
      </c>
      <c r="AP79" t="s">
        <v>145</v>
      </c>
      <c r="AR79" t="s">
        <v>211</v>
      </c>
      <c r="AS79" t="s">
        <v>146</v>
      </c>
      <c r="AT79" t="s">
        <v>231</v>
      </c>
    </row>
    <row r="80" spans="2:46" x14ac:dyDescent="0.25">
      <c r="B80" t="s">
        <v>149</v>
      </c>
      <c r="D80" t="s">
        <v>165</v>
      </c>
      <c r="E80" t="s">
        <v>175</v>
      </c>
      <c r="F80" t="s">
        <v>221</v>
      </c>
      <c r="J80" t="s">
        <v>141</v>
      </c>
      <c r="L80" t="s">
        <v>163</v>
      </c>
      <c r="M80" t="s">
        <v>170</v>
      </c>
      <c r="N80" t="s">
        <v>226</v>
      </c>
      <c r="T80" t="s">
        <v>166</v>
      </c>
      <c r="U80" t="s">
        <v>175</v>
      </c>
      <c r="Z80" t="s">
        <v>147</v>
      </c>
      <c r="AB80" t="s">
        <v>165</v>
      </c>
      <c r="AC80" t="s">
        <v>175</v>
      </c>
      <c r="AD80" t="s">
        <v>221</v>
      </c>
      <c r="AH80" t="s">
        <v>149</v>
      </c>
      <c r="AJ80" t="s">
        <v>165</v>
      </c>
      <c r="AK80" t="s">
        <v>175</v>
      </c>
      <c r="AL80" t="s">
        <v>219</v>
      </c>
      <c r="AP80" t="s">
        <v>146</v>
      </c>
      <c r="AR80" t="s">
        <v>211</v>
      </c>
      <c r="AS80" t="s">
        <v>146</v>
      </c>
      <c r="AT80" t="s">
        <v>231</v>
      </c>
    </row>
    <row r="81" spans="2:46" x14ac:dyDescent="0.25">
      <c r="B81" t="s">
        <v>149</v>
      </c>
      <c r="D81" t="s">
        <v>165</v>
      </c>
      <c r="E81" t="s">
        <v>175</v>
      </c>
      <c r="F81" t="s">
        <v>219</v>
      </c>
      <c r="J81" t="s">
        <v>142</v>
      </c>
      <c r="L81" t="s">
        <v>159</v>
      </c>
      <c r="M81" t="s">
        <v>170</v>
      </c>
      <c r="N81" t="s">
        <v>227</v>
      </c>
      <c r="T81" t="s">
        <v>166</v>
      </c>
      <c r="U81" t="s">
        <v>175</v>
      </c>
      <c r="Z81" t="s">
        <v>147</v>
      </c>
      <c r="AB81" t="s">
        <v>165</v>
      </c>
      <c r="AC81" t="s">
        <v>175</v>
      </c>
      <c r="AD81" t="s">
        <v>219</v>
      </c>
      <c r="AH81" t="s">
        <v>149</v>
      </c>
      <c r="AJ81" t="s">
        <v>165</v>
      </c>
      <c r="AK81" t="s">
        <v>175</v>
      </c>
      <c r="AL81" t="s">
        <v>220</v>
      </c>
      <c r="AP81" t="s">
        <v>146</v>
      </c>
      <c r="AR81" t="s">
        <v>211</v>
      </c>
      <c r="AS81" t="s">
        <v>146</v>
      </c>
      <c r="AT81" t="s">
        <v>220</v>
      </c>
    </row>
    <row r="82" spans="2:46" x14ac:dyDescent="0.25">
      <c r="B82" t="s">
        <v>149</v>
      </c>
      <c r="D82" t="s">
        <v>165</v>
      </c>
      <c r="E82" t="s">
        <v>175</v>
      </c>
      <c r="F82" t="s">
        <v>219</v>
      </c>
      <c r="J82" t="s">
        <v>142</v>
      </c>
      <c r="L82" t="s">
        <v>159</v>
      </c>
      <c r="M82" t="s">
        <v>170</v>
      </c>
      <c r="N82" t="s">
        <v>227</v>
      </c>
      <c r="T82" t="s">
        <v>166</v>
      </c>
      <c r="U82" t="s">
        <v>175</v>
      </c>
      <c r="Z82" t="s">
        <v>147</v>
      </c>
      <c r="AB82" t="s">
        <v>165</v>
      </c>
      <c r="AC82" t="s">
        <v>175</v>
      </c>
      <c r="AD82" t="s">
        <v>219</v>
      </c>
      <c r="AH82" t="s">
        <v>149</v>
      </c>
      <c r="AJ82" t="s">
        <v>165</v>
      </c>
      <c r="AK82" t="s">
        <v>175</v>
      </c>
      <c r="AL82" t="s">
        <v>220</v>
      </c>
      <c r="AP82" t="s">
        <v>146</v>
      </c>
      <c r="AR82" t="s">
        <v>211</v>
      </c>
      <c r="AS82" t="s">
        <v>146</v>
      </c>
      <c r="AT82" t="s">
        <v>220</v>
      </c>
    </row>
    <row r="83" spans="2:46" x14ac:dyDescent="0.25">
      <c r="B83" t="s">
        <v>149</v>
      </c>
      <c r="D83" t="s">
        <v>165</v>
      </c>
      <c r="E83" t="s">
        <v>175</v>
      </c>
      <c r="F83" t="s">
        <v>220</v>
      </c>
      <c r="J83" t="s">
        <v>142</v>
      </c>
      <c r="L83" t="s">
        <v>159</v>
      </c>
      <c r="M83" t="s">
        <v>170</v>
      </c>
      <c r="N83" t="s">
        <v>219</v>
      </c>
      <c r="T83" t="s">
        <v>167</v>
      </c>
      <c r="U83" t="s">
        <v>175</v>
      </c>
      <c r="Z83" t="s">
        <v>148</v>
      </c>
      <c r="AB83" t="s">
        <v>165</v>
      </c>
      <c r="AC83" t="s">
        <v>175</v>
      </c>
      <c r="AD83" t="s">
        <v>220</v>
      </c>
      <c r="AH83" t="s">
        <v>149</v>
      </c>
      <c r="AJ83" t="s">
        <v>165</v>
      </c>
      <c r="AK83" t="s">
        <v>175</v>
      </c>
      <c r="AL83" t="s">
        <v>221</v>
      </c>
      <c r="AP83" t="s">
        <v>146</v>
      </c>
      <c r="AR83" t="s">
        <v>211</v>
      </c>
      <c r="AS83" t="s">
        <v>146</v>
      </c>
      <c r="AT83" t="s">
        <v>221</v>
      </c>
    </row>
    <row r="84" spans="2:46" x14ac:dyDescent="0.25">
      <c r="B84" t="s">
        <v>149</v>
      </c>
      <c r="D84" t="s">
        <v>165</v>
      </c>
      <c r="E84" t="s">
        <v>175</v>
      </c>
      <c r="F84" t="s">
        <v>220</v>
      </c>
      <c r="J84" t="s">
        <v>142</v>
      </c>
      <c r="L84" t="s">
        <v>159</v>
      </c>
      <c r="M84" t="s">
        <v>170</v>
      </c>
      <c r="N84" t="s">
        <v>219</v>
      </c>
      <c r="T84" t="s">
        <v>167</v>
      </c>
      <c r="U84" t="s">
        <v>175</v>
      </c>
      <c r="Z84" t="s">
        <v>148</v>
      </c>
      <c r="AB84" t="s">
        <v>165</v>
      </c>
      <c r="AC84" t="s">
        <v>175</v>
      </c>
      <c r="AD84" t="s">
        <v>220</v>
      </c>
      <c r="AH84" t="s">
        <v>149</v>
      </c>
      <c r="AJ84" t="s">
        <v>165</v>
      </c>
      <c r="AK84" t="s">
        <v>175</v>
      </c>
      <c r="AL84" t="s">
        <v>221</v>
      </c>
      <c r="AP84" t="s">
        <v>146</v>
      </c>
      <c r="AR84" t="s">
        <v>211</v>
      </c>
      <c r="AS84" t="s">
        <v>146</v>
      </c>
      <c r="AT84" t="s">
        <v>221</v>
      </c>
    </row>
    <row r="85" spans="2:46" x14ac:dyDescent="0.25">
      <c r="B85" t="s">
        <v>149</v>
      </c>
      <c r="D85" t="s">
        <v>165</v>
      </c>
      <c r="E85" t="s">
        <v>175</v>
      </c>
      <c r="F85" t="s">
        <v>221</v>
      </c>
      <c r="J85" t="s">
        <v>142</v>
      </c>
      <c r="L85" t="s">
        <v>159</v>
      </c>
      <c r="M85" t="s">
        <v>170</v>
      </c>
      <c r="N85" t="s">
        <v>235</v>
      </c>
      <c r="T85" t="s">
        <v>167</v>
      </c>
      <c r="U85" t="s">
        <v>175</v>
      </c>
      <c r="Z85" t="s">
        <v>148</v>
      </c>
      <c r="AB85" t="s">
        <v>165</v>
      </c>
      <c r="AC85" t="s">
        <v>175</v>
      </c>
      <c r="AD85" t="s">
        <v>221</v>
      </c>
      <c r="AH85" t="s">
        <v>149</v>
      </c>
      <c r="AJ85" t="s">
        <v>165</v>
      </c>
      <c r="AK85" t="s">
        <v>175</v>
      </c>
      <c r="AL85" t="s">
        <v>229</v>
      </c>
      <c r="AP85" t="s">
        <v>146</v>
      </c>
      <c r="AR85" t="s">
        <v>211</v>
      </c>
      <c r="AS85" t="s">
        <v>146</v>
      </c>
      <c r="AT85" t="s">
        <v>241</v>
      </c>
    </row>
    <row r="86" spans="2:46" x14ac:dyDescent="0.25">
      <c r="B86" t="s">
        <v>242</v>
      </c>
      <c r="D86" t="s">
        <v>165</v>
      </c>
      <c r="E86" t="s">
        <v>175</v>
      </c>
      <c r="F86" t="s">
        <v>221</v>
      </c>
      <c r="J86" t="s">
        <v>142</v>
      </c>
      <c r="L86" t="s">
        <v>159</v>
      </c>
      <c r="M86" t="s">
        <v>170</v>
      </c>
      <c r="N86" t="s">
        <v>235</v>
      </c>
      <c r="T86" t="s">
        <v>167</v>
      </c>
      <c r="U86" t="s">
        <v>175</v>
      </c>
      <c r="Z86" t="s">
        <v>149</v>
      </c>
      <c r="AB86" t="s">
        <v>165</v>
      </c>
      <c r="AC86" t="s">
        <v>175</v>
      </c>
      <c r="AD86" t="s">
        <v>221</v>
      </c>
      <c r="AH86" t="s">
        <v>242</v>
      </c>
      <c r="AJ86" t="s">
        <v>165</v>
      </c>
      <c r="AK86" t="s">
        <v>175</v>
      </c>
      <c r="AL86" t="s">
        <v>229</v>
      </c>
      <c r="AP86" t="s">
        <v>147</v>
      </c>
      <c r="AR86" t="s">
        <v>211</v>
      </c>
      <c r="AS86" t="s">
        <v>146</v>
      </c>
      <c r="AT86" t="s">
        <v>241</v>
      </c>
    </row>
    <row r="87" spans="2:46" x14ac:dyDescent="0.25">
      <c r="B87" t="s">
        <v>242</v>
      </c>
      <c r="D87" t="s">
        <v>165</v>
      </c>
      <c r="E87" t="s">
        <v>175</v>
      </c>
      <c r="F87" t="s">
        <v>229</v>
      </c>
      <c r="J87" t="s">
        <v>143</v>
      </c>
      <c r="L87" t="s">
        <v>159</v>
      </c>
      <c r="M87" t="s">
        <v>170</v>
      </c>
      <c r="N87" t="s">
        <v>236</v>
      </c>
      <c r="T87" t="s">
        <v>167</v>
      </c>
      <c r="U87" t="s">
        <v>175</v>
      </c>
      <c r="Z87" t="s">
        <v>149</v>
      </c>
      <c r="AB87" t="s">
        <v>165</v>
      </c>
      <c r="AC87" t="s">
        <v>175</v>
      </c>
      <c r="AD87" t="s">
        <v>229</v>
      </c>
      <c r="AH87" t="s">
        <v>242</v>
      </c>
      <c r="AJ87" t="s">
        <v>165</v>
      </c>
      <c r="AK87" t="s">
        <v>175</v>
      </c>
      <c r="AL87" t="s">
        <v>226</v>
      </c>
      <c r="AP87" t="s">
        <v>147</v>
      </c>
      <c r="AR87" t="s">
        <v>211</v>
      </c>
      <c r="AS87" t="s">
        <v>146</v>
      </c>
      <c r="AT87" t="s">
        <v>219</v>
      </c>
    </row>
    <row r="88" spans="2:46" x14ac:dyDescent="0.25">
      <c r="B88" t="s">
        <v>150</v>
      </c>
      <c r="D88" t="s">
        <v>165</v>
      </c>
      <c r="E88" t="s">
        <v>175</v>
      </c>
      <c r="F88" t="s">
        <v>229</v>
      </c>
      <c r="J88" t="s">
        <v>143</v>
      </c>
      <c r="L88" t="s">
        <v>159</v>
      </c>
      <c r="M88" t="s">
        <v>170</v>
      </c>
      <c r="N88" t="s">
        <v>236</v>
      </c>
      <c r="T88" t="s">
        <v>167</v>
      </c>
      <c r="U88" t="s">
        <v>175</v>
      </c>
      <c r="Z88" t="s">
        <v>149</v>
      </c>
      <c r="AB88" t="s">
        <v>165</v>
      </c>
      <c r="AC88" t="s">
        <v>175</v>
      </c>
      <c r="AD88" t="s">
        <v>229</v>
      </c>
      <c r="AH88" t="s">
        <v>150</v>
      </c>
      <c r="AJ88" t="s">
        <v>165</v>
      </c>
      <c r="AK88" t="s">
        <v>175</v>
      </c>
      <c r="AL88" t="s">
        <v>226</v>
      </c>
      <c r="AP88" t="s">
        <v>147</v>
      </c>
      <c r="AR88" t="s">
        <v>211</v>
      </c>
      <c r="AS88" t="s">
        <v>146</v>
      </c>
      <c r="AT88" t="s">
        <v>219</v>
      </c>
    </row>
    <row r="89" spans="2:46" x14ac:dyDescent="0.25">
      <c r="B89" t="s">
        <v>150</v>
      </c>
      <c r="D89" t="s">
        <v>165</v>
      </c>
      <c r="E89" t="s">
        <v>175</v>
      </c>
      <c r="F89" t="s">
        <v>226</v>
      </c>
      <c r="J89" t="s">
        <v>143</v>
      </c>
      <c r="L89" t="s">
        <v>159</v>
      </c>
      <c r="M89" t="s">
        <v>175</v>
      </c>
      <c r="N89" t="s">
        <v>232</v>
      </c>
      <c r="T89" t="s">
        <v>167</v>
      </c>
      <c r="U89" t="s">
        <v>175</v>
      </c>
      <c r="Z89" t="s">
        <v>149</v>
      </c>
      <c r="AB89" t="s">
        <v>165</v>
      </c>
      <c r="AC89" t="s">
        <v>175</v>
      </c>
      <c r="AD89" t="s">
        <v>226</v>
      </c>
      <c r="AH89" t="s">
        <v>150</v>
      </c>
      <c r="AJ89" t="s">
        <v>165</v>
      </c>
      <c r="AK89" t="s">
        <v>175</v>
      </c>
      <c r="AL89" t="s">
        <v>232</v>
      </c>
      <c r="AP89" t="s">
        <v>160</v>
      </c>
      <c r="AR89" t="s">
        <v>211</v>
      </c>
      <c r="AS89" t="s">
        <v>146</v>
      </c>
      <c r="AT89" t="s">
        <v>220</v>
      </c>
    </row>
    <row r="90" spans="2:46" x14ac:dyDescent="0.25">
      <c r="D90" t="s">
        <v>165</v>
      </c>
      <c r="E90" t="s">
        <v>175</v>
      </c>
      <c r="F90" t="s">
        <v>226</v>
      </c>
      <c r="J90" t="s">
        <v>144</v>
      </c>
      <c r="L90" t="s">
        <v>159</v>
      </c>
      <c r="M90" t="s">
        <v>175</v>
      </c>
      <c r="N90" t="s">
        <v>232</v>
      </c>
      <c r="T90" t="s">
        <v>167</v>
      </c>
      <c r="U90" t="s">
        <v>175</v>
      </c>
      <c r="Z90" t="s">
        <v>149</v>
      </c>
      <c r="AB90" t="s">
        <v>165</v>
      </c>
      <c r="AC90" t="s">
        <v>175</v>
      </c>
      <c r="AD90" t="s">
        <v>226</v>
      </c>
      <c r="AJ90" t="s">
        <v>165</v>
      </c>
      <c r="AK90" t="s">
        <v>175</v>
      </c>
      <c r="AL90" t="s">
        <v>232</v>
      </c>
      <c r="AP90" t="s">
        <v>160</v>
      </c>
      <c r="AR90" t="s">
        <v>211</v>
      </c>
      <c r="AS90" t="s">
        <v>146</v>
      </c>
      <c r="AT90" t="s">
        <v>220</v>
      </c>
    </row>
    <row r="91" spans="2:46" x14ac:dyDescent="0.25">
      <c r="D91" t="s">
        <v>166</v>
      </c>
      <c r="E91" t="s">
        <v>146</v>
      </c>
      <c r="F91" t="s">
        <v>232</v>
      </c>
      <c r="J91" t="s">
        <v>144</v>
      </c>
      <c r="L91" t="s">
        <v>159</v>
      </c>
      <c r="M91" t="s">
        <v>175</v>
      </c>
      <c r="N91" t="s">
        <v>231</v>
      </c>
      <c r="T91" t="s">
        <v>167</v>
      </c>
      <c r="U91" t="s">
        <v>146</v>
      </c>
      <c r="Z91" t="s">
        <v>149</v>
      </c>
      <c r="AB91" t="s">
        <v>166</v>
      </c>
      <c r="AC91" t="s">
        <v>146</v>
      </c>
      <c r="AD91" t="s">
        <v>232</v>
      </c>
      <c r="AJ91" t="s">
        <v>166</v>
      </c>
      <c r="AK91" t="s">
        <v>146</v>
      </c>
      <c r="AL91" t="s">
        <v>220</v>
      </c>
      <c r="AP91" t="s">
        <v>160</v>
      </c>
      <c r="AR91" t="s">
        <v>211</v>
      </c>
      <c r="AS91" t="s">
        <v>146</v>
      </c>
      <c r="AT91" t="s">
        <v>221</v>
      </c>
    </row>
    <row r="92" spans="2:46" x14ac:dyDescent="0.25">
      <c r="D92" t="s">
        <v>166</v>
      </c>
      <c r="E92" t="s">
        <v>146</v>
      </c>
      <c r="F92" t="s">
        <v>232</v>
      </c>
      <c r="J92" t="s">
        <v>144</v>
      </c>
      <c r="L92" t="s">
        <v>159</v>
      </c>
      <c r="M92" t="s">
        <v>175</v>
      </c>
      <c r="N92" t="s">
        <v>231</v>
      </c>
      <c r="T92" t="s">
        <v>167</v>
      </c>
      <c r="U92" t="s">
        <v>146</v>
      </c>
      <c r="Z92" t="s">
        <v>158</v>
      </c>
      <c r="AB92" t="s">
        <v>166</v>
      </c>
      <c r="AC92" t="s">
        <v>146</v>
      </c>
      <c r="AD92" t="s">
        <v>232</v>
      </c>
      <c r="AJ92" t="s">
        <v>166</v>
      </c>
      <c r="AK92" t="s">
        <v>146</v>
      </c>
      <c r="AL92" t="s">
        <v>220</v>
      </c>
      <c r="AP92" t="s">
        <v>148</v>
      </c>
      <c r="AR92" t="s">
        <v>211</v>
      </c>
      <c r="AS92" t="s">
        <v>146</v>
      </c>
      <c r="AT92" t="s">
        <v>221</v>
      </c>
    </row>
    <row r="93" spans="2:46" x14ac:dyDescent="0.25">
      <c r="D93" t="s">
        <v>166</v>
      </c>
      <c r="E93" t="s">
        <v>146</v>
      </c>
      <c r="F93" t="s">
        <v>220</v>
      </c>
      <c r="J93" t="s">
        <v>144</v>
      </c>
      <c r="L93" t="s">
        <v>164</v>
      </c>
      <c r="M93" t="s">
        <v>175</v>
      </c>
      <c r="N93" t="s">
        <v>228</v>
      </c>
      <c r="T93" t="s">
        <v>167</v>
      </c>
      <c r="U93" t="s">
        <v>146</v>
      </c>
      <c r="Z93" t="s">
        <v>158</v>
      </c>
      <c r="AB93" t="s">
        <v>166</v>
      </c>
      <c r="AC93" t="s">
        <v>146</v>
      </c>
      <c r="AD93" t="s">
        <v>220</v>
      </c>
      <c r="AJ93" t="s">
        <v>166</v>
      </c>
      <c r="AK93" t="s">
        <v>146</v>
      </c>
      <c r="AL93" t="s">
        <v>221</v>
      </c>
      <c r="AP93" t="s">
        <v>148</v>
      </c>
      <c r="AR93" t="s">
        <v>211</v>
      </c>
      <c r="AS93" t="s">
        <v>180</v>
      </c>
      <c r="AT93" t="s">
        <v>229</v>
      </c>
    </row>
    <row r="94" spans="2:46" x14ac:dyDescent="0.25">
      <c r="D94" t="s">
        <v>166</v>
      </c>
      <c r="E94" t="s">
        <v>146</v>
      </c>
      <c r="F94" t="s">
        <v>220</v>
      </c>
      <c r="J94" t="s">
        <v>144</v>
      </c>
      <c r="L94" t="s">
        <v>164</v>
      </c>
      <c r="M94" t="s">
        <v>175</v>
      </c>
      <c r="N94" t="s">
        <v>228</v>
      </c>
      <c r="T94" t="s">
        <v>167</v>
      </c>
      <c r="U94" t="s">
        <v>146</v>
      </c>
      <c r="Z94" t="s">
        <v>242</v>
      </c>
      <c r="AB94" t="s">
        <v>166</v>
      </c>
      <c r="AC94" t="s">
        <v>146</v>
      </c>
      <c r="AD94" t="s">
        <v>220</v>
      </c>
      <c r="AJ94" t="s">
        <v>166</v>
      </c>
      <c r="AK94" t="s">
        <v>146</v>
      </c>
      <c r="AL94" t="s">
        <v>221</v>
      </c>
      <c r="AP94" t="s">
        <v>148</v>
      </c>
      <c r="AR94" t="s">
        <v>211</v>
      </c>
      <c r="AS94" t="s">
        <v>180</v>
      </c>
      <c r="AT94" t="s">
        <v>229</v>
      </c>
    </row>
    <row r="95" spans="2:46" x14ac:dyDescent="0.25">
      <c r="D95" t="s">
        <v>166</v>
      </c>
      <c r="E95" t="s">
        <v>146</v>
      </c>
      <c r="F95" t="s">
        <v>221</v>
      </c>
      <c r="J95" t="s">
        <v>144</v>
      </c>
      <c r="L95" t="s">
        <v>164</v>
      </c>
      <c r="M95" t="s">
        <v>175</v>
      </c>
      <c r="N95" t="s">
        <v>220</v>
      </c>
      <c r="T95" t="s">
        <v>167</v>
      </c>
      <c r="U95" t="s">
        <v>146</v>
      </c>
      <c r="Z95" t="s">
        <v>242</v>
      </c>
      <c r="AB95" t="s">
        <v>166</v>
      </c>
      <c r="AC95" t="s">
        <v>146</v>
      </c>
      <c r="AD95" t="s">
        <v>221</v>
      </c>
      <c r="AJ95" t="s">
        <v>166</v>
      </c>
      <c r="AK95" t="s">
        <v>146</v>
      </c>
      <c r="AL95" t="s">
        <v>233</v>
      </c>
      <c r="AP95" t="s">
        <v>148</v>
      </c>
      <c r="AR95" t="s">
        <v>211</v>
      </c>
      <c r="AS95" t="s">
        <v>180</v>
      </c>
      <c r="AT95" t="s">
        <v>226</v>
      </c>
    </row>
    <row r="96" spans="2:46" x14ac:dyDescent="0.25">
      <c r="D96" t="s">
        <v>166</v>
      </c>
      <c r="E96" t="s">
        <v>146</v>
      </c>
      <c r="F96" t="s">
        <v>221</v>
      </c>
      <c r="J96" t="s">
        <v>145</v>
      </c>
      <c r="L96" t="s">
        <v>164</v>
      </c>
      <c r="M96" t="s">
        <v>175</v>
      </c>
      <c r="N96" t="s">
        <v>220</v>
      </c>
      <c r="T96" t="s">
        <v>167</v>
      </c>
      <c r="U96" t="s">
        <v>146</v>
      </c>
      <c r="Z96" t="s">
        <v>150</v>
      </c>
      <c r="AB96" t="s">
        <v>166</v>
      </c>
      <c r="AC96" t="s">
        <v>146</v>
      </c>
      <c r="AD96" t="s">
        <v>221</v>
      </c>
      <c r="AJ96" t="s">
        <v>166</v>
      </c>
      <c r="AK96" t="s">
        <v>146</v>
      </c>
      <c r="AL96" t="s">
        <v>233</v>
      </c>
      <c r="AP96" t="s">
        <v>148</v>
      </c>
      <c r="AR96" t="s">
        <v>211</v>
      </c>
      <c r="AS96" t="s">
        <v>180</v>
      </c>
      <c r="AT96" t="s">
        <v>226</v>
      </c>
    </row>
    <row r="97" spans="4:46" x14ac:dyDescent="0.25">
      <c r="D97" t="s">
        <v>166</v>
      </c>
      <c r="E97" t="s">
        <v>146</v>
      </c>
      <c r="F97" t="s">
        <v>233</v>
      </c>
      <c r="J97" t="s">
        <v>145</v>
      </c>
      <c r="L97" t="s">
        <v>164</v>
      </c>
      <c r="M97" t="s">
        <v>175</v>
      </c>
      <c r="N97" t="s">
        <v>221</v>
      </c>
      <c r="T97" t="s">
        <v>167</v>
      </c>
      <c r="U97" t="s">
        <v>146</v>
      </c>
      <c r="Z97" t="s">
        <v>150</v>
      </c>
      <c r="AB97" t="s">
        <v>166</v>
      </c>
      <c r="AC97" t="s">
        <v>146</v>
      </c>
      <c r="AD97" t="s">
        <v>233</v>
      </c>
      <c r="AJ97" t="s">
        <v>166</v>
      </c>
      <c r="AK97" t="s">
        <v>146</v>
      </c>
      <c r="AL97" t="s">
        <v>228</v>
      </c>
      <c r="AP97" t="s">
        <v>148</v>
      </c>
      <c r="AR97" t="s">
        <v>211</v>
      </c>
      <c r="AS97" t="s">
        <v>180</v>
      </c>
      <c r="AT97" t="s">
        <v>232</v>
      </c>
    </row>
    <row r="98" spans="4:46" x14ac:dyDescent="0.25">
      <c r="D98" t="s">
        <v>166</v>
      </c>
      <c r="E98" t="s">
        <v>146</v>
      </c>
      <c r="F98" t="s">
        <v>233</v>
      </c>
      <c r="J98" t="s">
        <v>146</v>
      </c>
      <c r="L98" t="s">
        <v>164</v>
      </c>
      <c r="M98" t="s">
        <v>175</v>
      </c>
      <c r="N98" t="s">
        <v>221</v>
      </c>
      <c r="T98" t="s">
        <v>167</v>
      </c>
      <c r="U98" t="s">
        <v>146</v>
      </c>
      <c r="AB98" t="s">
        <v>166</v>
      </c>
      <c r="AC98" t="s">
        <v>146</v>
      </c>
      <c r="AD98" t="s">
        <v>233</v>
      </c>
      <c r="AJ98" t="s">
        <v>166</v>
      </c>
      <c r="AK98" t="s">
        <v>146</v>
      </c>
      <c r="AL98" t="s">
        <v>228</v>
      </c>
      <c r="AP98" t="s">
        <v>149</v>
      </c>
      <c r="AR98" t="s">
        <v>211</v>
      </c>
      <c r="AS98" t="s">
        <v>180</v>
      </c>
      <c r="AT98" t="s">
        <v>232</v>
      </c>
    </row>
    <row r="99" spans="4:46" x14ac:dyDescent="0.25">
      <c r="D99" t="s">
        <v>166</v>
      </c>
      <c r="E99" t="s">
        <v>146</v>
      </c>
      <c r="F99" t="s">
        <v>228</v>
      </c>
      <c r="J99" t="s">
        <v>146</v>
      </c>
      <c r="L99" t="s">
        <v>164</v>
      </c>
      <c r="M99" t="s">
        <v>175</v>
      </c>
      <c r="N99" t="s">
        <v>237</v>
      </c>
      <c r="T99" t="s">
        <v>167</v>
      </c>
      <c r="U99" t="s">
        <v>146</v>
      </c>
      <c r="AB99" t="s">
        <v>166</v>
      </c>
      <c r="AC99" t="s">
        <v>146</v>
      </c>
      <c r="AD99" t="s">
        <v>228</v>
      </c>
      <c r="AJ99" t="s">
        <v>166</v>
      </c>
      <c r="AK99" t="s">
        <v>146</v>
      </c>
      <c r="AL99" t="s">
        <v>220</v>
      </c>
      <c r="AP99" t="s">
        <v>149</v>
      </c>
      <c r="AR99" t="s">
        <v>211</v>
      </c>
      <c r="AS99" t="s">
        <v>180</v>
      </c>
      <c r="AT99" t="s">
        <v>220</v>
      </c>
    </row>
    <row r="100" spans="4:46" x14ac:dyDescent="0.25">
      <c r="D100" t="s">
        <v>166</v>
      </c>
      <c r="E100" t="s">
        <v>146</v>
      </c>
      <c r="F100" t="s">
        <v>228</v>
      </c>
      <c r="J100" t="s">
        <v>146</v>
      </c>
      <c r="L100" t="s">
        <v>164</v>
      </c>
      <c r="M100" t="s">
        <v>175</v>
      </c>
      <c r="N100" t="s">
        <v>237</v>
      </c>
      <c r="T100" t="s">
        <v>167</v>
      </c>
      <c r="U100" t="s">
        <v>146</v>
      </c>
      <c r="AB100" t="s">
        <v>166</v>
      </c>
      <c r="AC100" t="s">
        <v>146</v>
      </c>
      <c r="AD100" t="s">
        <v>228</v>
      </c>
      <c r="AJ100" t="s">
        <v>166</v>
      </c>
      <c r="AK100" t="s">
        <v>146</v>
      </c>
      <c r="AL100" t="s">
        <v>220</v>
      </c>
      <c r="AP100" t="s">
        <v>149</v>
      </c>
      <c r="AR100" t="s">
        <v>211</v>
      </c>
      <c r="AS100" t="s">
        <v>180</v>
      </c>
      <c r="AT100" t="s">
        <v>220</v>
      </c>
    </row>
    <row r="101" spans="4:46" x14ac:dyDescent="0.25">
      <c r="D101" t="s">
        <v>166</v>
      </c>
      <c r="E101" t="s">
        <v>146</v>
      </c>
      <c r="F101" t="s">
        <v>220</v>
      </c>
      <c r="J101" t="s">
        <v>146</v>
      </c>
      <c r="L101" t="s">
        <v>164</v>
      </c>
      <c r="M101" t="s">
        <v>175</v>
      </c>
      <c r="N101" t="s">
        <v>222</v>
      </c>
      <c r="T101" t="s">
        <v>168</v>
      </c>
      <c r="U101" t="s">
        <v>146</v>
      </c>
      <c r="AB101" t="s">
        <v>166</v>
      </c>
      <c r="AC101" t="s">
        <v>146</v>
      </c>
      <c r="AD101" t="s">
        <v>220</v>
      </c>
      <c r="AJ101" t="s">
        <v>166</v>
      </c>
      <c r="AK101" t="s">
        <v>146</v>
      </c>
      <c r="AL101" t="s">
        <v>221</v>
      </c>
      <c r="AP101" t="s">
        <v>149</v>
      </c>
      <c r="AR101" t="s">
        <v>211</v>
      </c>
      <c r="AS101" t="s">
        <v>180</v>
      </c>
      <c r="AT101" t="s">
        <v>221</v>
      </c>
    </row>
    <row r="102" spans="4:46" x14ac:dyDescent="0.25">
      <c r="D102" t="s">
        <v>166</v>
      </c>
      <c r="E102" t="s">
        <v>146</v>
      </c>
      <c r="F102" t="s">
        <v>220</v>
      </c>
      <c r="J102" t="s">
        <v>146</v>
      </c>
      <c r="L102" t="s">
        <v>164</v>
      </c>
      <c r="M102" t="s">
        <v>175</v>
      </c>
      <c r="N102" t="s">
        <v>222</v>
      </c>
      <c r="T102" t="s">
        <v>168</v>
      </c>
      <c r="U102" t="s">
        <v>146</v>
      </c>
      <c r="AB102" t="s">
        <v>166</v>
      </c>
      <c r="AC102" t="s">
        <v>146</v>
      </c>
      <c r="AD102" t="s">
        <v>220</v>
      </c>
      <c r="AJ102" t="s">
        <v>166</v>
      </c>
      <c r="AK102" t="s">
        <v>146</v>
      </c>
      <c r="AL102" t="s">
        <v>221</v>
      </c>
      <c r="AP102" t="s">
        <v>149</v>
      </c>
      <c r="AR102" t="s">
        <v>211</v>
      </c>
      <c r="AS102" t="s">
        <v>180</v>
      </c>
      <c r="AT102" t="s">
        <v>221</v>
      </c>
    </row>
    <row r="103" spans="4:46" x14ac:dyDescent="0.25">
      <c r="D103" t="s">
        <v>166</v>
      </c>
      <c r="E103" t="s">
        <v>146</v>
      </c>
      <c r="F103" t="s">
        <v>221</v>
      </c>
      <c r="J103" t="s">
        <v>146</v>
      </c>
      <c r="L103" t="s">
        <v>196</v>
      </c>
      <c r="M103" t="s">
        <v>175</v>
      </c>
      <c r="N103" t="s">
        <v>225</v>
      </c>
      <c r="T103" t="s">
        <v>168</v>
      </c>
      <c r="U103" t="s">
        <v>146</v>
      </c>
      <c r="AB103" t="s">
        <v>166</v>
      </c>
      <c r="AC103" t="s">
        <v>146</v>
      </c>
      <c r="AD103" t="s">
        <v>221</v>
      </c>
      <c r="AJ103" t="s">
        <v>166</v>
      </c>
      <c r="AK103" t="s">
        <v>146</v>
      </c>
      <c r="AL103" t="s">
        <v>222</v>
      </c>
      <c r="AP103" t="s">
        <v>149</v>
      </c>
      <c r="AR103" t="s">
        <v>165</v>
      </c>
      <c r="AS103" t="s">
        <v>186</v>
      </c>
      <c r="AT103" t="s">
        <v>233</v>
      </c>
    </row>
    <row r="104" spans="4:46" x14ac:dyDescent="0.25">
      <c r="D104" t="s">
        <v>166</v>
      </c>
      <c r="E104" t="s">
        <v>146</v>
      </c>
      <c r="F104" t="s">
        <v>221</v>
      </c>
      <c r="J104" t="s">
        <v>147</v>
      </c>
      <c r="L104" t="s">
        <v>196</v>
      </c>
      <c r="M104" t="s">
        <v>175</v>
      </c>
      <c r="N104" t="s">
        <v>225</v>
      </c>
      <c r="T104" t="s">
        <v>168</v>
      </c>
      <c r="U104" t="s">
        <v>146</v>
      </c>
      <c r="AB104" t="s">
        <v>166</v>
      </c>
      <c r="AC104" t="s">
        <v>146</v>
      </c>
      <c r="AD104" t="s">
        <v>221</v>
      </c>
      <c r="AJ104" t="s">
        <v>166</v>
      </c>
      <c r="AK104" t="s">
        <v>146</v>
      </c>
      <c r="AL104" t="s">
        <v>222</v>
      </c>
      <c r="AP104" t="s">
        <v>158</v>
      </c>
      <c r="AR104" t="s">
        <v>165</v>
      </c>
      <c r="AS104" t="s">
        <v>186</v>
      </c>
      <c r="AT104" t="s">
        <v>233</v>
      </c>
    </row>
    <row r="105" spans="4:46" x14ac:dyDescent="0.25">
      <c r="D105" t="s">
        <v>166</v>
      </c>
      <c r="E105" t="s">
        <v>146</v>
      </c>
      <c r="F105" t="s">
        <v>222</v>
      </c>
      <c r="J105" t="s">
        <v>147</v>
      </c>
      <c r="L105" t="s">
        <v>196</v>
      </c>
      <c r="M105" t="s">
        <v>175</v>
      </c>
      <c r="N105" t="s">
        <v>238</v>
      </c>
      <c r="T105" t="s">
        <v>169</v>
      </c>
      <c r="U105" t="s">
        <v>146</v>
      </c>
      <c r="AB105" t="s">
        <v>166</v>
      </c>
      <c r="AC105" t="s">
        <v>146</v>
      </c>
      <c r="AD105" t="s">
        <v>222</v>
      </c>
      <c r="AJ105" t="s">
        <v>166</v>
      </c>
      <c r="AK105" t="s">
        <v>146</v>
      </c>
      <c r="AL105" t="s">
        <v>223</v>
      </c>
      <c r="AP105" t="s">
        <v>158</v>
      </c>
      <c r="AR105" t="s">
        <v>165</v>
      </c>
      <c r="AS105" t="s">
        <v>186</v>
      </c>
      <c r="AT105" t="s">
        <v>228</v>
      </c>
    </row>
    <row r="106" spans="4:46" x14ac:dyDescent="0.25">
      <c r="D106" t="s">
        <v>166</v>
      </c>
      <c r="E106" t="s">
        <v>146</v>
      </c>
      <c r="F106" t="s">
        <v>222</v>
      </c>
      <c r="J106" t="s">
        <v>147</v>
      </c>
      <c r="L106" t="s">
        <v>196</v>
      </c>
      <c r="M106" t="s">
        <v>175</v>
      </c>
      <c r="N106" t="s">
        <v>238</v>
      </c>
      <c r="T106" t="s">
        <v>169</v>
      </c>
      <c r="U106" t="s">
        <v>146</v>
      </c>
      <c r="AB106" t="s">
        <v>166</v>
      </c>
      <c r="AC106" t="s">
        <v>146</v>
      </c>
      <c r="AD106" t="s">
        <v>222</v>
      </c>
      <c r="AJ106" t="s">
        <v>166</v>
      </c>
      <c r="AK106" t="s">
        <v>146</v>
      </c>
      <c r="AL106" t="s">
        <v>223</v>
      </c>
      <c r="AP106" t="s">
        <v>161</v>
      </c>
      <c r="AR106" t="s">
        <v>165</v>
      </c>
      <c r="AS106" t="s">
        <v>186</v>
      </c>
      <c r="AT106" t="s">
        <v>228</v>
      </c>
    </row>
    <row r="107" spans="4:46" x14ac:dyDescent="0.25">
      <c r="D107" t="s">
        <v>166</v>
      </c>
      <c r="E107" t="s">
        <v>146</v>
      </c>
      <c r="F107" t="s">
        <v>223</v>
      </c>
      <c r="J107" t="s">
        <v>148</v>
      </c>
      <c r="L107" t="s">
        <v>196</v>
      </c>
      <c r="M107" t="s">
        <v>175</v>
      </c>
      <c r="N107" t="s">
        <v>223</v>
      </c>
      <c r="T107" t="s">
        <v>169</v>
      </c>
      <c r="U107" t="s">
        <v>146</v>
      </c>
      <c r="AB107" t="s">
        <v>166</v>
      </c>
      <c r="AC107" t="s">
        <v>146</v>
      </c>
      <c r="AD107" t="s">
        <v>223</v>
      </c>
      <c r="AJ107" t="s">
        <v>166</v>
      </c>
      <c r="AK107" t="s">
        <v>146</v>
      </c>
      <c r="AL107" t="s">
        <v>228</v>
      </c>
      <c r="AP107" t="s">
        <v>161</v>
      </c>
      <c r="AR107" t="s">
        <v>165</v>
      </c>
      <c r="AS107" t="s">
        <v>186</v>
      </c>
      <c r="AT107" t="s">
        <v>220</v>
      </c>
    </row>
    <row r="108" spans="4:46" x14ac:dyDescent="0.25">
      <c r="D108" t="s">
        <v>166</v>
      </c>
      <c r="E108" t="s">
        <v>146</v>
      </c>
      <c r="F108" t="s">
        <v>223</v>
      </c>
      <c r="J108" t="s">
        <v>148</v>
      </c>
      <c r="L108" t="s">
        <v>196</v>
      </c>
      <c r="M108" t="s">
        <v>175</v>
      </c>
      <c r="N108" t="s">
        <v>223</v>
      </c>
      <c r="T108" t="s">
        <v>169</v>
      </c>
      <c r="U108" t="s">
        <v>146</v>
      </c>
      <c r="AB108" t="s">
        <v>166</v>
      </c>
      <c r="AC108" t="s">
        <v>146</v>
      </c>
      <c r="AD108" t="s">
        <v>223</v>
      </c>
      <c r="AJ108" t="s">
        <v>166</v>
      </c>
      <c r="AK108" t="s">
        <v>146</v>
      </c>
      <c r="AL108" t="s">
        <v>228</v>
      </c>
      <c r="AP108" t="s">
        <v>242</v>
      </c>
      <c r="AR108" t="s">
        <v>165</v>
      </c>
      <c r="AS108" t="s">
        <v>186</v>
      </c>
      <c r="AT108" t="s">
        <v>220</v>
      </c>
    </row>
    <row r="109" spans="4:46" x14ac:dyDescent="0.25">
      <c r="D109" t="s">
        <v>166</v>
      </c>
      <c r="E109" t="s">
        <v>146</v>
      </c>
      <c r="F109" t="s">
        <v>228</v>
      </c>
      <c r="J109" t="s">
        <v>148</v>
      </c>
      <c r="L109" t="s">
        <v>196</v>
      </c>
      <c r="M109" t="s">
        <v>175</v>
      </c>
      <c r="N109" t="s">
        <v>229</v>
      </c>
      <c r="T109" t="s">
        <v>169</v>
      </c>
      <c r="U109" t="s">
        <v>146</v>
      </c>
      <c r="AB109" t="s">
        <v>166</v>
      </c>
      <c r="AC109" t="s">
        <v>146</v>
      </c>
      <c r="AD109" t="s">
        <v>228</v>
      </c>
      <c r="AJ109" t="s">
        <v>166</v>
      </c>
      <c r="AK109" t="s">
        <v>146</v>
      </c>
      <c r="AL109" t="s">
        <v>220</v>
      </c>
      <c r="AP109" t="s">
        <v>242</v>
      </c>
      <c r="AR109" t="s">
        <v>165</v>
      </c>
      <c r="AS109" t="s">
        <v>186</v>
      </c>
      <c r="AT109" t="s">
        <v>221</v>
      </c>
    </row>
    <row r="110" spans="4:46" x14ac:dyDescent="0.25">
      <c r="D110" t="s">
        <v>166</v>
      </c>
      <c r="E110" t="s">
        <v>146</v>
      </c>
      <c r="F110" t="s">
        <v>228</v>
      </c>
      <c r="J110" t="s">
        <v>149</v>
      </c>
      <c r="L110" t="s">
        <v>196</v>
      </c>
      <c r="M110" t="s">
        <v>175</v>
      </c>
      <c r="N110" t="s">
        <v>229</v>
      </c>
      <c r="T110" t="s">
        <v>169</v>
      </c>
      <c r="U110" t="s">
        <v>146</v>
      </c>
      <c r="AB110" t="s">
        <v>166</v>
      </c>
      <c r="AC110" t="s">
        <v>146</v>
      </c>
      <c r="AD110" t="s">
        <v>228</v>
      </c>
      <c r="AJ110" t="s">
        <v>166</v>
      </c>
      <c r="AK110" t="s">
        <v>146</v>
      </c>
      <c r="AL110" t="s">
        <v>220</v>
      </c>
      <c r="AP110" t="s">
        <v>242</v>
      </c>
      <c r="AR110" t="s">
        <v>165</v>
      </c>
      <c r="AS110" t="s">
        <v>186</v>
      </c>
      <c r="AT110" t="s">
        <v>221</v>
      </c>
    </row>
    <row r="111" spans="4:46" x14ac:dyDescent="0.25">
      <c r="D111" t="s">
        <v>166</v>
      </c>
      <c r="E111" t="s">
        <v>146</v>
      </c>
      <c r="F111" t="s">
        <v>220</v>
      </c>
      <c r="J111" t="s">
        <v>149</v>
      </c>
      <c r="L111" t="s">
        <v>196</v>
      </c>
      <c r="M111" t="s">
        <v>175</v>
      </c>
      <c r="N111" t="s">
        <v>239</v>
      </c>
      <c r="T111" t="s">
        <v>169</v>
      </c>
      <c r="U111" t="s">
        <v>146</v>
      </c>
      <c r="AB111" t="s">
        <v>166</v>
      </c>
      <c r="AC111" t="s">
        <v>146</v>
      </c>
      <c r="AD111" t="s">
        <v>220</v>
      </c>
      <c r="AJ111" t="s">
        <v>166</v>
      </c>
      <c r="AK111" t="s">
        <v>146</v>
      </c>
      <c r="AL111" t="s">
        <v>221</v>
      </c>
      <c r="AP111" t="s">
        <v>242</v>
      </c>
      <c r="AR111" t="s">
        <v>165</v>
      </c>
      <c r="AS111" t="s">
        <v>186</v>
      </c>
      <c r="AT111" t="s">
        <v>222</v>
      </c>
    </row>
    <row r="112" spans="4:46" x14ac:dyDescent="0.25">
      <c r="D112" t="s">
        <v>166</v>
      </c>
      <c r="E112" t="s">
        <v>146</v>
      </c>
      <c r="F112" t="s">
        <v>220</v>
      </c>
      <c r="J112" t="s">
        <v>149</v>
      </c>
      <c r="L112" t="s">
        <v>196</v>
      </c>
      <c r="M112" t="s">
        <v>175</v>
      </c>
      <c r="N112" t="s">
        <v>239</v>
      </c>
      <c r="T112" t="s">
        <v>169</v>
      </c>
      <c r="U112" t="s">
        <v>146</v>
      </c>
      <c r="AB112" t="s">
        <v>166</v>
      </c>
      <c r="AC112" t="s">
        <v>146</v>
      </c>
      <c r="AD112" t="s">
        <v>220</v>
      </c>
      <c r="AJ112" t="s">
        <v>166</v>
      </c>
      <c r="AK112" t="s">
        <v>146</v>
      </c>
      <c r="AL112" t="s">
        <v>221</v>
      </c>
      <c r="AP112" t="s">
        <v>150</v>
      </c>
      <c r="AR112" t="s">
        <v>165</v>
      </c>
      <c r="AS112" t="s">
        <v>186</v>
      </c>
      <c r="AT112" t="s">
        <v>222</v>
      </c>
    </row>
    <row r="113" spans="4:46" x14ac:dyDescent="0.25">
      <c r="D113" t="s">
        <v>166</v>
      </c>
      <c r="E113" t="s">
        <v>146</v>
      </c>
      <c r="F113" t="s">
        <v>221</v>
      </c>
      <c r="J113" t="s">
        <v>149</v>
      </c>
      <c r="L113" t="s">
        <v>196</v>
      </c>
      <c r="M113" t="s">
        <v>175</v>
      </c>
      <c r="N113" t="s">
        <v>235</v>
      </c>
      <c r="T113" t="s">
        <v>170</v>
      </c>
      <c r="U113" t="s">
        <v>146</v>
      </c>
      <c r="AB113" t="s">
        <v>166</v>
      </c>
      <c r="AC113" t="s">
        <v>146</v>
      </c>
      <c r="AD113" t="s">
        <v>221</v>
      </c>
      <c r="AJ113" t="s">
        <v>166</v>
      </c>
      <c r="AK113" t="s">
        <v>146</v>
      </c>
      <c r="AL113" t="s">
        <v>229</v>
      </c>
      <c r="AP113" t="s">
        <v>150</v>
      </c>
      <c r="AR113" t="s">
        <v>165</v>
      </c>
      <c r="AS113" t="s">
        <v>186</v>
      </c>
      <c r="AT113" t="s">
        <v>223</v>
      </c>
    </row>
    <row r="114" spans="4:46" x14ac:dyDescent="0.25">
      <c r="D114" t="s">
        <v>166</v>
      </c>
      <c r="E114" t="s">
        <v>146</v>
      </c>
      <c r="F114" t="s">
        <v>221</v>
      </c>
      <c r="J114" t="s">
        <v>149</v>
      </c>
      <c r="L114" t="s">
        <v>196</v>
      </c>
      <c r="M114" t="s">
        <v>175</v>
      </c>
      <c r="N114" t="s">
        <v>235</v>
      </c>
      <c r="T114" t="s">
        <v>170</v>
      </c>
      <c r="U114" t="s">
        <v>146</v>
      </c>
      <c r="AB114" t="s">
        <v>166</v>
      </c>
      <c r="AC114" t="s">
        <v>146</v>
      </c>
      <c r="AD114" t="s">
        <v>221</v>
      </c>
      <c r="AJ114" t="s">
        <v>166</v>
      </c>
      <c r="AK114" t="s">
        <v>146</v>
      </c>
      <c r="AL114" t="s">
        <v>229</v>
      </c>
      <c r="AR114" t="s">
        <v>165</v>
      </c>
      <c r="AS114" t="s">
        <v>186</v>
      </c>
      <c r="AT114" t="s">
        <v>223</v>
      </c>
    </row>
    <row r="115" spans="4:46" x14ac:dyDescent="0.25">
      <c r="D115" t="s">
        <v>167</v>
      </c>
      <c r="E115" t="s">
        <v>180</v>
      </c>
      <c r="F115" t="s">
        <v>229</v>
      </c>
      <c r="J115" t="s">
        <v>149</v>
      </c>
      <c r="L115" t="s">
        <v>196</v>
      </c>
      <c r="M115" t="s">
        <v>146</v>
      </c>
      <c r="N115" t="s">
        <v>236</v>
      </c>
      <c r="T115" t="s">
        <v>170</v>
      </c>
      <c r="U115" t="s">
        <v>180</v>
      </c>
      <c r="AB115" t="s">
        <v>167</v>
      </c>
      <c r="AC115" t="s">
        <v>180</v>
      </c>
      <c r="AD115" t="s">
        <v>229</v>
      </c>
      <c r="AJ115" t="s">
        <v>167</v>
      </c>
      <c r="AK115" t="s">
        <v>180</v>
      </c>
      <c r="AR115" t="s">
        <v>165</v>
      </c>
      <c r="AS115" t="s">
        <v>186</v>
      </c>
      <c r="AT115" t="s">
        <v>228</v>
      </c>
    </row>
    <row r="116" spans="4:46" x14ac:dyDescent="0.25">
      <c r="D116" t="s">
        <v>167</v>
      </c>
      <c r="E116" t="s">
        <v>180</v>
      </c>
      <c r="F116" t="s">
        <v>229</v>
      </c>
      <c r="J116" t="s">
        <v>242</v>
      </c>
      <c r="L116" t="s">
        <v>196</v>
      </c>
      <c r="M116" t="s">
        <v>146</v>
      </c>
      <c r="N116" t="s">
        <v>236</v>
      </c>
      <c r="T116" t="s">
        <v>170</v>
      </c>
      <c r="U116" t="s">
        <v>180</v>
      </c>
      <c r="AB116" t="s">
        <v>167</v>
      </c>
      <c r="AC116" t="s">
        <v>180</v>
      </c>
      <c r="AD116" t="s">
        <v>229</v>
      </c>
      <c r="AJ116" t="s">
        <v>167</v>
      </c>
      <c r="AK116" t="s">
        <v>180</v>
      </c>
      <c r="AR116" t="s">
        <v>165</v>
      </c>
      <c r="AS116" t="s">
        <v>158</v>
      </c>
      <c r="AT116" t="s">
        <v>228</v>
      </c>
    </row>
    <row r="117" spans="4:46" x14ac:dyDescent="0.25">
      <c r="D117" t="s">
        <v>167</v>
      </c>
      <c r="E117" t="s">
        <v>180</v>
      </c>
      <c r="J117" t="s">
        <v>242</v>
      </c>
      <c r="L117" t="s">
        <v>196</v>
      </c>
      <c r="M117" t="s">
        <v>146</v>
      </c>
      <c r="N117" t="s">
        <v>232</v>
      </c>
      <c r="T117" t="s">
        <v>170</v>
      </c>
      <c r="U117" t="s">
        <v>180</v>
      </c>
      <c r="AB117" t="s">
        <v>167</v>
      </c>
      <c r="AC117" t="s">
        <v>180</v>
      </c>
      <c r="AJ117" t="s">
        <v>167</v>
      </c>
      <c r="AK117" t="s">
        <v>180</v>
      </c>
      <c r="AR117" t="s">
        <v>165</v>
      </c>
      <c r="AS117" t="s">
        <v>158</v>
      </c>
      <c r="AT117" t="s">
        <v>220</v>
      </c>
    </row>
    <row r="118" spans="4:46" x14ac:dyDescent="0.25">
      <c r="D118" t="s">
        <v>167</v>
      </c>
      <c r="E118" t="s">
        <v>180</v>
      </c>
      <c r="J118" t="s">
        <v>150</v>
      </c>
      <c r="L118" t="s">
        <v>196</v>
      </c>
      <c r="M118" t="s">
        <v>146</v>
      </c>
      <c r="N118" t="s">
        <v>232</v>
      </c>
      <c r="T118" t="s">
        <v>170</v>
      </c>
      <c r="U118" t="s">
        <v>180</v>
      </c>
      <c r="AB118" t="s">
        <v>167</v>
      </c>
      <c r="AC118" t="s">
        <v>180</v>
      </c>
      <c r="AJ118" t="s">
        <v>167</v>
      </c>
      <c r="AK118" t="s">
        <v>180</v>
      </c>
      <c r="AR118" t="s">
        <v>165</v>
      </c>
      <c r="AS118" t="s">
        <v>187</v>
      </c>
      <c r="AT118" t="s">
        <v>220</v>
      </c>
    </row>
    <row r="119" spans="4:46" x14ac:dyDescent="0.25">
      <c r="D119" t="s">
        <v>167</v>
      </c>
      <c r="E119" t="s">
        <v>180</v>
      </c>
      <c r="J119" t="s">
        <v>150</v>
      </c>
      <c r="L119" t="s">
        <v>196</v>
      </c>
      <c r="M119" t="s">
        <v>146</v>
      </c>
      <c r="N119" t="s">
        <v>231</v>
      </c>
      <c r="T119" t="s">
        <v>170</v>
      </c>
      <c r="U119" t="s">
        <v>186</v>
      </c>
      <c r="AB119" t="s">
        <v>167</v>
      </c>
      <c r="AC119" t="s">
        <v>180</v>
      </c>
      <c r="AJ119" t="s">
        <v>167</v>
      </c>
      <c r="AK119" t="s">
        <v>180</v>
      </c>
      <c r="AR119" t="s">
        <v>165</v>
      </c>
      <c r="AS119" t="s">
        <v>187</v>
      </c>
      <c r="AT119" t="s">
        <v>221</v>
      </c>
    </row>
    <row r="120" spans="4:46" x14ac:dyDescent="0.25">
      <c r="D120" t="s">
        <v>167</v>
      </c>
      <c r="E120" t="s">
        <v>180</v>
      </c>
      <c r="L120" t="s">
        <v>196</v>
      </c>
      <c r="M120" t="s">
        <v>146</v>
      </c>
      <c r="N120" t="s">
        <v>231</v>
      </c>
      <c r="T120" t="s">
        <v>170</v>
      </c>
      <c r="U120" t="s">
        <v>186</v>
      </c>
      <c r="AB120" t="s">
        <v>167</v>
      </c>
      <c r="AC120" t="s">
        <v>180</v>
      </c>
      <c r="AJ120" t="s">
        <v>167</v>
      </c>
      <c r="AK120" t="s">
        <v>180</v>
      </c>
      <c r="AR120" t="s">
        <v>165</v>
      </c>
      <c r="AS120" t="s">
        <v>188</v>
      </c>
      <c r="AT120" t="s">
        <v>221</v>
      </c>
    </row>
    <row r="121" spans="4:46" x14ac:dyDescent="0.25">
      <c r="D121" t="s">
        <v>167</v>
      </c>
      <c r="E121" t="s">
        <v>180</v>
      </c>
      <c r="L121" t="s">
        <v>196</v>
      </c>
      <c r="M121" t="s">
        <v>146</v>
      </c>
      <c r="N121" t="s">
        <v>240</v>
      </c>
      <c r="T121" t="s">
        <v>171</v>
      </c>
      <c r="U121" t="s">
        <v>186</v>
      </c>
      <c r="AB121" t="s">
        <v>167</v>
      </c>
      <c r="AC121" t="s">
        <v>180</v>
      </c>
      <c r="AJ121" t="s">
        <v>167</v>
      </c>
      <c r="AK121" t="s">
        <v>180</v>
      </c>
      <c r="AR121" t="s">
        <v>165</v>
      </c>
      <c r="AS121" t="s">
        <v>188</v>
      </c>
      <c r="AT121" t="s">
        <v>233</v>
      </c>
    </row>
    <row r="122" spans="4:46" x14ac:dyDescent="0.25">
      <c r="D122" t="s">
        <v>167</v>
      </c>
      <c r="E122" t="s">
        <v>180</v>
      </c>
      <c r="L122" t="s">
        <v>196</v>
      </c>
      <c r="M122" t="s">
        <v>146</v>
      </c>
      <c r="N122" t="s">
        <v>240</v>
      </c>
      <c r="T122" t="s">
        <v>171</v>
      </c>
      <c r="U122" t="s">
        <v>186</v>
      </c>
      <c r="AB122" t="s">
        <v>167</v>
      </c>
      <c r="AC122" t="s">
        <v>180</v>
      </c>
      <c r="AJ122" t="s">
        <v>167</v>
      </c>
      <c r="AK122" t="s">
        <v>180</v>
      </c>
      <c r="AR122" t="s">
        <v>165</v>
      </c>
      <c r="AS122" t="s">
        <v>188</v>
      </c>
      <c r="AT122" t="s">
        <v>233</v>
      </c>
    </row>
    <row r="123" spans="4:46" x14ac:dyDescent="0.25">
      <c r="D123" t="s">
        <v>167</v>
      </c>
      <c r="E123" t="s">
        <v>180</v>
      </c>
      <c r="L123" t="s">
        <v>196</v>
      </c>
      <c r="M123" t="s">
        <v>146</v>
      </c>
      <c r="N123" t="s">
        <v>220</v>
      </c>
      <c r="T123" t="s">
        <v>171</v>
      </c>
      <c r="U123" t="s">
        <v>186</v>
      </c>
      <c r="AB123" t="s">
        <v>167</v>
      </c>
      <c r="AC123" t="s">
        <v>180</v>
      </c>
      <c r="AJ123" t="s">
        <v>167</v>
      </c>
      <c r="AK123" t="s">
        <v>180</v>
      </c>
      <c r="AR123" t="s">
        <v>165</v>
      </c>
      <c r="AS123" t="s">
        <v>188</v>
      </c>
      <c r="AT123" t="s">
        <v>229</v>
      </c>
    </row>
    <row r="124" spans="4:46" x14ac:dyDescent="0.25">
      <c r="D124" t="s">
        <v>167</v>
      </c>
      <c r="E124" t="s">
        <v>180</v>
      </c>
      <c r="L124" t="s">
        <v>196</v>
      </c>
      <c r="M124" t="s">
        <v>146</v>
      </c>
      <c r="N124" t="s">
        <v>220</v>
      </c>
      <c r="T124" t="s">
        <v>171</v>
      </c>
      <c r="U124" t="s">
        <v>186</v>
      </c>
      <c r="AB124" t="s">
        <v>167</v>
      </c>
      <c r="AC124" t="s">
        <v>180</v>
      </c>
      <c r="AJ124" t="s">
        <v>167</v>
      </c>
      <c r="AK124" t="s">
        <v>180</v>
      </c>
      <c r="AR124" t="s">
        <v>165</v>
      </c>
      <c r="AS124" t="s">
        <v>188</v>
      </c>
      <c r="AT124" t="s">
        <v>229</v>
      </c>
    </row>
    <row r="125" spans="4:46" x14ac:dyDescent="0.25">
      <c r="D125" t="s">
        <v>167</v>
      </c>
      <c r="E125" t="s">
        <v>186</v>
      </c>
      <c r="L125" t="s">
        <v>196</v>
      </c>
      <c r="M125" t="s">
        <v>146</v>
      </c>
      <c r="N125" t="s">
        <v>221</v>
      </c>
      <c r="T125" t="s">
        <v>171</v>
      </c>
      <c r="U125" t="s">
        <v>186</v>
      </c>
      <c r="AB125" t="s">
        <v>167</v>
      </c>
      <c r="AC125" t="s">
        <v>186</v>
      </c>
      <c r="AJ125" t="s">
        <v>167</v>
      </c>
      <c r="AK125" t="s">
        <v>186</v>
      </c>
      <c r="AR125" t="s">
        <v>165</v>
      </c>
      <c r="AS125" t="s">
        <v>188</v>
      </c>
    </row>
    <row r="126" spans="4:46" x14ac:dyDescent="0.25">
      <c r="D126" t="s">
        <v>167</v>
      </c>
      <c r="E126" t="s">
        <v>186</v>
      </c>
      <c r="L126" t="s">
        <v>196</v>
      </c>
      <c r="M126" t="s">
        <v>146</v>
      </c>
      <c r="N126" t="s">
        <v>221</v>
      </c>
      <c r="T126" t="s">
        <v>171</v>
      </c>
      <c r="U126" t="s">
        <v>186</v>
      </c>
      <c r="AB126" t="s">
        <v>167</v>
      </c>
      <c r="AC126" t="s">
        <v>186</v>
      </c>
      <c r="AJ126" t="s">
        <v>167</v>
      </c>
      <c r="AK126" t="s">
        <v>186</v>
      </c>
      <c r="AR126" t="s">
        <v>165</v>
      </c>
      <c r="AS126" t="s">
        <v>188</v>
      </c>
    </row>
    <row r="127" spans="4:46" x14ac:dyDescent="0.25">
      <c r="D127" t="s">
        <v>167</v>
      </c>
      <c r="E127" t="s">
        <v>186</v>
      </c>
      <c r="L127" t="s">
        <v>196</v>
      </c>
      <c r="M127" t="s">
        <v>146</v>
      </c>
      <c r="N127" t="s">
        <v>237</v>
      </c>
      <c r="T127" t="s">
        <v>171</v>
      </c>
      <c r="U127" t="s">
        <v>186</v>
      </c>
      <c r="AB127" t="s">
        <v>167</v>
      </c>
      <c r="AC127" t="s">
        <v>186</v>
      </c>
      <c r="AJ127" t="s">
        <v>167</v>
      </c>
      <c r="AK127" t="s">
        <v>186</v>
      </c>
      <c r="AR127" t="s">
        <v>166</v>
      </c>
      <c r="AS127" t="s">
        <v>188</v>
      </c>
    </row>
    <row r="128" spans="4:46" x14ac:dyDescent="0.25">
      <c r="D128" t="s">
        <v>167</v>
      </c>
      <c r="E128" t="s">
        <v>186</v>
      </c>
      <c r="L128" t="s">
        <v>196</v>
      </c>
      <c r="M128" t="s">
        <v>146</v>
      </c>
      <c r="N128" t="s">
        <v>237</v>
      </c>
      <c r="T128" t="s">
        <v>171</v>
      </c>
      <c r="U128" t="s">
        <v>186</v>
      </c>
      <c r="AB128" t="s">
        <v>167</v>
      </c>
      <c r="AC128" t="s">
        <v>186</v>
      </c>
      <c r="AJ128" t="s">
        <v>167</v>
      </c>
      <c r="AK128" t="s">
        <v>186</v>
      </c>
      <c r="AR128" t="s">
        <v>166</v>
      </c>
      <c r="AS128" t="s">
        <v>188</v>
      </c>
    </row>
    <row r="129" spans="4:45" x14ac:dyDescent="0.25">
      <c r="D129" t="s">
        <v>167</v>
      </c>
      <c r="E129" t="s">
        <v>186</v>
      </c>
      <c r="L129" t="s">
        <v>165</v>
      </c>
      <c r="M129" t="s">
        <v>146</v>
      </c>
      <c r="N129" t="s">
        <v>225</v>
      </c>
      <c r="T129" t="s">
        <v>171</v>
      </c>
      <c r="U129" t="s">
        <v>186</v>
      </c>
      <c r="AB129" t="s">
        <v>167</v>
      </c>
      <c r="AC129" t="s">
        <v>186</v>
      </c>
      <c r="AJ129" t="s">
        <v>167</v>
      </c>
      <c r="AK129" t="s">
        <v>186</v>
      </c>
      <c r="AR129" t="s">
        <v>166</v>
      </c>
      <c r="AS129" t="s">
        <v>188</v>
      </c>
    </row>
    <row r="130" spans="4:45" x14ac:dyDescent="0.25">
      <c r="D130" t="s">
        <v>167</v>
      </c>
      <c r="E130" t="s">
        <v>186</v>
      </c>
      <c r="L130" t="s">
        <v>165</v>
      </c>
      <c r="M130" t="s">
        <v>146</v>
      </c>
      <c r="N130" t="s">
        <v>225</v>
      </c>
      <c r="T130" t="s">
        <v>171</v>
      </c>
      <c r="U130" t="s">
        <v>186</v>
      </c>
      <c r="AB130" t="s">
        <v>167</v>
      </c>
      <c r="AC130" t="s">
        <v>186</v>
      </c>
      <c r="AJ130" t="s">
        <v>167</v>
      </c>
      <c r="AK130" t="s">
        <v>186</v>
      </c>
      <c r="AR130" t="s">
        <v>166</v>
      </c>
      <c r="AS130" t="s">
        <v>188</v>
      </c>
    </row>
    <row r="131" spans="4:45" x14ac:dyDescent="0.25">
      <c r="D131" t="s">
        <v>167</v>
      </c>
      <c r="E131" t="s">
        <v>186</v>
      </c>
      <c r="L131" t="s">
        <v>165</v>
      </c>
      <c r="M131" t="s">
        <v>146</v>
      </c>
      <c r="N131" t="s">
        <v>241</v>
      </c>
      <c r="T131" t="s">
        <v>173</v>
      </c>
      <c r="U131" t="s">
        <v>186</v>
      </c>
      <c r="AB131" t="s">
        <v>167</v>
      </c>
      <c r="AC131" t="s">
        <v>186</v>
      </c>
      <c r="AJ131" t="s">
        <v>167</v>
      </c>
      <c r="AK131" t="s">
        <v>186</v>
      </c>
      <c r="AR131" t="s">
        <v>166</v>
      </c>
      <c r="AS131" t="s">
        <v>188</v>
      </c>
    </row>
    <row r="132" spans="4:45" x14ac:dyDescent="0.25">
      <c r="D132" t="s">
        <v>167</v>
      </c>
      <c r="E132" t="s">
        <v>186</v>
      </c>
      <c r="L132" t="s">
        <v>165</v>
      </c>
      <c r="M132" t="s">
        <v>146</v>
      </c>
      <c r="N132" t="s">
        <v>241</v>
      </c>
      <c r="T132" t="s">
        <v>173</v>
      </c>
      <c r="U132" t="s">
        <v>158</v>
      </c>
      <c r="AB132" t="s">
        <v>167</v>
      </c>
      <c r="AC132" t="s">
        <v>186</v>
      </c>
      <c r="AJ132" t="s">
        <v>167</v>
      </c>
      <c r="AK132" t="s">
        <v>186</v>
      </c>
      <c r="AR132" t="s">
        <v>166</v>
      </c>
      <c r="AS132" t="s">
        <v>188</v>
      </c>
    </row>
    <row r="133" spans="4:45" x14ac:dyDescent="0.25">
      <c r="D133" t="s">
        <v>168</v>
      </c>
      <c r="E133" t="s">
        <v>186</v>
      </c>
      <c r="L133" t="s">
        <v>165</v>
      </c>
      <c r="M133" t="s">
        <v>146</v>
      </c>
      <c r="N133" t="s">
        <v>219</v>
      </c>
      <c r="T133" t="s">
        <v>174</v>
      </c>
      <c r="U133" t="s">
        <v>158</v>
      </c>
      <c r="AB133" t="s">
        <v>168</v>
      </c>
      <c r="AC133" t="s">
        <v>186</v>
      </c>
      <c r="AJ133" t="s">
        <v>168</v>
      </c>
      <c r="AK133" t="s">
        <v>186</v>
      </c>
      <c r="AR133" t="s">
        <v>166</v>
      </c>
      <c r="AS133" t="s">
        <v>188</v>
      </c>
    </row>
    <row r="134" spans="4:45" x14ac:dyDescent="0.25">
      <c r="D134" t="s">
        <v>168</v>
      </c>
      <c r="E134" t="s">
        <v>186</v>
      </c>
      <c r="L134" t="s">
        <v>165</v>
      </c>
      <c r="M134" t="s">
        <v>146</v>
      </c>
      <c r="N134" t="s">
        <v>219</v>
      </c>
      <c r="T134" t="s">
        <v>174</v>
      </c>
      <c r="U134" t="s">
        <v>187</v>
      </c>
      <c r="AB134" t="s">
        <v>168</v>
      </c>
      <c r="AC134" t="s">
        <v>186</v>
      </c>
      <c r="AJ134" t="s">
        <v>168</v>
      </c>
      <c r="AK134" t="s">
        <v>186</v>
      </c>
      <c r="AR134" t="s">
        <v>166</v>
      </c>
      <c r="AS134" t="s">
        <v>188</v>
      </c>
    </row>
    <row r="135" spans="4:45" x14ac:dyDescent="0.25">
      <c r="D135" t="s">
        <v>168</v>
      </c>
      <c r="E135" t="s">
        <v>186</v>
      </c>
      <c r="L135" t="s">
        <v>165</v>
      </c>
      <c r="M135" t="s">
        <v>146</v>
      </c>
      <c r="N135" t="s">
        <v>234</v>
      </c>
      <c r="T135" t="s">
        <v>174</v>
      </c>
      <c r="U135" t="s">
        <v>187</v>
      </c>
      <c r="AB135" t="s">
        <v>168</v>
      </c>
      <c r="AC135" t="s">
        <v>186</v>
      </c>
      <c r="AJ135" t="s">
        <v>168</v>
      </c>
      <c r="AK135" t="s">
        <v>186</v>
      </c>
      <c r="AR135" t="s">
        <v>166</v>
      </c>
      <c r="AS135" t="s">
        <v>188</v>
      </c>
    </row>
    <row r="136" spans="4:45" x14ac:dyDescent="0.25">
      <c r="D136" t="s">
        <v>168</v>
      </c>
      <c r="E136" t="s">
        <v>186</v>
      </c>
      <c r="L136" t="s">
        <v>165</v>
      </c>
      <c r="M136" t="s">
        <v>146</v>
      </c>
      <c r="N136" t="s">
        <v>234</v>
      </c>
      <c r="T136" t="s">
        <v>174</v>
      </c>
      <c r="U136" t="s">
        <v>188</v>
      </c>
      <c r="AB136" t="s">
        <v>168</v>
      </c>
      <c r="AC136" t="s">
        <v>186</v>
      </c>
      <c r="AJ136" t="s">
        <v>168</v>
      </c>
      <c r="AK136" t="s">
        <v>186</v>
      </c>
      <c r="AR136" t="s">
        <v>166</v>
      </c>
      <c r="AS136" t="s">
        <v>188</v>
      </c>
    </row>
    <row r="137" spans="4:45" x14ac:dyDescent="0.25">
      <c r="D137" t="s">
        <v>169</v>
      </c>
      <c r="E137" t="s">
        <v>186</v>
      </c>
      <c r="L137" t="s">
        <v>165</v>
      </c>
      <c r="M137" t="s">
        <v>146</v>
      </c>
      <c r="N137" t="s">
        <v>235</v>
      </c>
      <c r="T137" t="s">
        <v>174</v>
      </c>
      <c r="U137" t="s">
        <v>188</v>
      </c>
      <c r="AB137" t="s">
        <v>169</v>
      </c>
      <c r="AC137" t="s">
        <v>186</v>
      </c>
      <c r="AJ137" t="s">
        <v>169</v>
      </c>
      <c r="AK137" t="s">
        <v>186</v>
      </c>
      <c r="AR137" t="s">
        <v>166</v>
      </c>
      <c r="AS137" t="s">
        <v>188</v>
      </c>
    </row>
    <row r="138" spans="4:45" x14ac:dyDescent="0.25">
      <c r="D138" t="s">
        <v>169</v>
      </c>
      <c r="E138" t="s">
        <v>158</v>
      </c>
      <c r="L138" t="s">
        <v>165</v>
      </c>
      <c r="M138" t="s">
        <v>146</v>
      </c>
      <c r="N138" t="s">
        <v>235</v>
      </c>
      <c r="T138" t="s">
        <v>174</v>
      </c>
      <c r="U138" t="s">
        <v>188</v>
      </c>
      <c r="AB138" t="s">
        <v>169</v>
      </c>
      <c r="AC138" t="s">
        <v>158</v>
      </c>
      <c r="AJ138" t="s">
        <v>169</v>
      </c>
      <c r="AK138" t="s">
        <v>158</v>
      </c>
      <c r="AR138" t="s">
        <v>166</v>
      </c>
      <c r="AS138" t="s">
        <v>188</v>
      </c>
    </row>
    <row r="139" spans="4:45" x14ac:dyDescent="0.25">
      <c r="D139" t="s">
        <v>169</v>
      </c>
      <c r="E139" t="s">
        <v>158</v>
      </c>
      <c r="L139" t="s">
        <v>165</v>
      </c>
      <c r="M139" t="s">
        <v>204</v>
      </c>
      <c r="N139" t="s">
        <v>236</v>
      </c>
      <c r="T139" t="s">
        <v>175</v>
      </c>
      <c r="U139" t="s">
        <v>188</v>
      </c>
      <c r="AB139" t="s">
        <v>169</v>
      </c>
      <c r="AC139" t="s">
        <v>158</v>
      </c>
      <c r="AJ139" t="s">
        <v>169</v>
      </c>
      <c r="AK139" t="s">
        <v>158</v>
      </c>
      <c r="AR139" t="s">
        <v>166</v>
      </c>
      <c r="AS139" t="s">
        <v>188</v>
      </c>
    </row>
    <row r="140" spans="4:45" x14ac:dyDescent="0.25">
      <c r="D140" t="s">
        <v>169</v>
      </c>
      <c r="E140" t="s">
        <v>187</v>
      </c>
      <c r="L140" t="s">
        <v>165</v>
      </c>
      <c r="M140" t="s">
        <v>204</v>
      </c>
      <c r="N140" t="s">
        <v>236</v>
      </c>
      <c r="T140" t="s">
        <v>175</v>
      </c>
      <c r="U140" t="s">
        <v>188</v>
      </c>
      <c r="AB140" t="s">
        <v>169</v>
      </c>
      <c r="AC140" t="s">
        <v>158</v>
      </c>
      <c r="AJ140" t="s">
        <v>169</v>
      </c>
      <c r="AK140" t="s">
        <v>187</v>
      </c>
      <c r="AR140" t="s">
        <v>166</v>
      </c>
      <c r="AS140" t="s">
        <v>188</v>
      </c>
    </row>
    <row r="141" spans="4:45" x14ac:dyDescent="0.25">
      <c r="D141" t="s">
        <v>169</v>
      </c>
      <c r="E141" t="s">
        <v>187</v>
      </c>
      <c r="L141" t="s">
        <v>165</v>
      </c>
      <c r="M141" t="s">
        <v>180</v>
      </c>
      <c r="N141" t="s">
        <v>231</v>
      </c>
      <c r="T141" t="s">
        <v>175</v>
      </c>
      <c r="U141" t="s">
        <v>188</v>
      </c>
      <c r="AB141" t="s">
        <v>169</v>
      </c>
      <c r="AC141" t="s">
        <v>158</v>
      </c>
      <c r="AJ141" t="s">
        <v>169</v>
      </c>
      <c r="AK141" t="s">
        <v>187</v>
      </c>
      <c r="AR141" t="s">
        <v>166</v>
      </c>
      <c r="AS141" t="s">
        <v>188</v>
      </c>
    </row>
    <row r="142" spans="4:45" x14ac:dyDescent="0.25">
      <c r="D142" t="s">
        <v>169</v>
      </c>
      <c r="E142" t="s">
        <v>188</v>
      </c>
      <c r="L142" t="s">
        <v>165</v>
      </c>
      <c r="M142" t="s">
        <v>180</v>
      </c>
      <c r="N142" t="s">
        <v>231</v>
      </c>
      <c r="T142" t="s">
        <v>175</v>
      </c>
      <c r="U142" t="s">
        <v>188</v>
      </c>
      <c r="AB142" t="s">
        <v>169</v>
      </c>
      <c r="AC142" t="s">
        <v>187</v>
      </c>
      <c r="AJ142" t="s">
        <v>169</v>
      </c>
      <c r="AK142" t="s">
        <v>188</v>
      </c>
      <c r="AR142" t="s">
        <v>166</v>
      </c>
      <c r="AS142" t="s">
        <v>188</v>
      </c>
    </row>
    <row r="143" spans="4:45" x14ac:dyDescent="0.25">
      <c r="D143" t="s">
        <v>169</v>
      </c>
      <c r="E143" t="s">
        <v>188</v>
      </c>
      <c r="L143" t="s">
        <v>165</v>
      </c>
      <c r="M143" t="s">
        <v>180</v>
      </c>
      <c r="N143" t="s">
        <v>220</v>
      </c>
      <c r="T143" t="s">
        <v>175</v>
      </c>
      <c r="U143" t="s">
        <v>188</v>
      </c>
      <c r="AB143" t="s">
        <v>169</v>
      </c>
      <c r="AC143" t="s">
        <v>187</v>
      </c>
      <c r="AJ143" t="s">
        <v>169</v>
      </c>
      <c r="AK143" t="s">
        <v>188</v>
      </c>
      <c r="AR143" t="s">
        <v>166</v>
      </c>
      <c r="AS143" t="s">
        <v>188</v>
      </c>
    </row>
    <row r="144" spans="4:45" x14ac:dyDescent="0.25">
      <c r="D144" t="s">
        <v>169</v>
      </c>
      <c r="E144" t="s">
        <v>188</v>
      </c>
      <c r="L144" t="s">
        <v>165</v>
      </c>
      <c r="M144" t="s">
        <v>180</v>
      </c>
      <c r="N144" t="s">
        <v>220</v>
      </c>
      <c r="T144" t="s">
        <v>175</v>
      </c>
      <c r="U144" t="s">
        <v>188</v>
      </c>
      <c r="AB144" t="s">
        <v>169</v>
      </c>
      <c r="AC144" t="s">
        <v>187</v>
      </c>
      <c r="AJ144" t="s">
        <v>169</v>
      </c>
      <c r="AK144" t="s">
        <v>188</v>
      </c>
      <c r="AR144" t="s">
        <v>166</v>
      </c>
      <c r="AS144" t="s">
        <v>188</v>
      </c>
    </row>
    <row r="145" spans="4:45" x14ac:dyDescent="0.25">
      <c r="D145" t="s">
        <v>170</v>
      </c>
      <c r="E145" t="s">
        <v>188</v>
      </c>
      <c r="L145" t="s">
        <v>165</v>
      </c>
      <c r="M145" t="s">
        <v>180</v>
      </c>
      <c r="N145" t="s">
        <v>221</v>
      </c>
      <c r="T145" t="s">
        <v>175</v>
      </c>
      <c r="U145" t="s">
        <v>188</v>
      </c>
      <c r="AB145" t="s">
        <v>170</v>
      </c>
      <c r="AC145" t="s">
        <v>187</v>
      </c>
      <c r="AJ145" t="s">
        <v>170</v>
      </c>
      <c r="AK145" t="s">
        <v>188</v>
      </c>
      <c r="AR145" t="s">
        <v>166</v>
      </c>
      <c r="AS145" t="s">
        <v>188</v>
      </c>
    </row>
    <row r="146" spans="4:45" x14ac:dyDescent="0.25">
      <c r="D146" t="s">
        <v>170</v>
      </c>
      <c r="E146" t="s">
        <v>188</v>
      </c>
      <c r="L146" t="s">
        <v>165</v>
      </c>
      <c r="M146" t="s">
        <v>180</v>
      </c>
      <c r="N146" t="s">
        <v>221</v>
      </c>
      <c r="T146" t="s">
        <v>175</v>
      </c>
      <c r="U146" t="s">
        <v>188</v>
      </c>
      <c r="AB146" t="s">
        <v>170</v>
      </c>
      <c r="AC146" t="s">
        <v>188</v>
      </c>
      <c r="AJ146" t="s">
        <v>170</v>
      </c>
      <c r="AK146" t="s">
        <v>188</v>
      </c>
      <c r="AR146" t="s">
        <v>166</v>
      </c>
      <c r="AS146" t="s">
        <v>150</v>
      </c>
    </row>
    <row r="147" spans="4:45" x14ac:dyDescent="0.25">
      <c r="D147" t="s">
        <v>170</v>
      </c>
      <c r="E147" t="s">
        <v>188</v>
      </c>
      <c r="L147" t="s">
        <v>165</v>
      </c>
      <c r="M147" t="s">
        <v>180</v>
      </c>
      <c r="N147" t="s">
        <v>237</v>
      </c>
      <c r="T147" t="s">
        <v>175</v>
      </c>
      <c r="U147" t="s">
        <v>188</v>
      </c>
      <c r="AB147" t="s">
        <v>170</v>
      </c>
      <c r="AC147" t="s">
        <v>188</v>
      </c>
      <c r="AJ147" t="s">
        <v>170</v>
      </c>
      <c r="AK147" t="s">
        <v>188</v>
      </c>
      <c r="AR147" t="s">
        <v>166</v>
      </c>
      <c r="AS147" t="s">
        <v>150</v>
      </c>
    </row>
    <row r="148" spans="4:45" x14ac:dyDescent="0.25">
      <c r="D148" t="s">
        <v>170</v>
      </c>
      <c r="E148" t="s">
        <v>188</v>
      </c>
      <c r="L148" t="s">
        <v>165</v>
      </c>
      <c r="M148" t="s">
        <v>180</v>
      </c>
      <c r="N148" t="s">
        <v>237</v>
      </c>
      <c r="T148" t="s">
        <v>175</v>
      </c>
      <c r="U148" t="s">
        <v>188</v>
      </c>
      <c r="AB148" t="s">
        <v>170</v>
      </c>
      <c r="AC148" t="s">
        <v>188</v>
      </c>
      <c r="AJ148" t="s">
        <v>170</v>
      </c>
      <c r="AK148" t="s">
        <v>188</v>
      </c>
      <c r="AR148" t="s">
        <v>166</v>
      </c>
      <c r="AS148" t="s">
        <v>150</v>
      </c>
    </row>
    <row r="149" spans="4:45" x14ac:dyDescent="0.25">
      <c r="D149" t="s">
        <v>170</v>
      </c>
      <c r="E149" t="s">
        <v>188</v>
      </c>
      <c r="L149" t="s">
        <v>165</v>
      </c>
      <c r="M149" t="s">
        <v>180</v>
      </c>
      <c r="N149" t="s">
        <v>222</v>
      </c>
      <c r="T149" t="s">
        <v>175</v>
      </c>
      <c r="U149" t="s">
        <v>188</v>
      </c>
      <c r="AB149" t="s">
        <v>170</v>
      </c>
      <c r="AC149" t="s">
        <v>188</v>
      </c>
      <c r="AJ149" t="s">
        <v>170</v>
      </c>
      <c r="AK149" t="s">
        <v>188</v>
      </c>
      <c r="AR149" t="s">
        <v>166</v>
      </c>
      <c r="AS149" t="s">
        <v>150</v>
      </c>
    </row>
    <row r="150" spans="4:45" x14ac:dyDescent="0.25">
      <c r="D150" t="s">
        <v>170</v>
      </c>
      <c r="E150" t="s">
        <v>188</v>
      </c>
      <c r="L150" t="s">
        <v>165</v>
      </c>
      <c r="M150" t="s">
        <v>180</v>
      </c>
      <c r="N150" t="s">
        <v>222</v>
      </c>
      <c r="T150" t="s">
        <v>175</v>
      </c>
      <c r="U150" t="s">
        <v>188</v>
      </c>
      <c r="AB150" t="s">
        <v>170</v>
      </c>
      <c r="AC150" t="s">
        <v>188</v>
      </c>
      <c r="AJ150" t="s">
        <v>170</v>
      </c>
      <c r="AK150" t="s">
        <v>188</v>
      </c>
      <c r="AR150" t="s">
        <v>166</v>
      </c>
      <c r="AS150" t="s">
        <v>150</v>
      </c>
    </row>
    <row r="151" spans="4:45" x14ac:dyDescent="0.25">
      <c r="D151" t="s">
        <v>170</v>
      </c>
      <c r="E151" t="s">
        <v>188</v>
      </c>
      <c r="L151" t="s">
        <v>165</v>
      </c>
      <c r="M151" t="s">
        <v>180</v>
      </c>
      <c r="N151" t="s">
        <v>234</v>
      </c>
      <c r="T151" t="s">
        <v>175</v>
      </c>
      <c r="U151" t="s">
        <v>188</v>
      </c>
      <c r="AB151" t="s">
        <v>170</v>
      </c>
      <c r="AC151" t="s">
        <v>188</v>
      </c>
      <c r="AJ151" t="s">
        <v>170</v>
      </c>
      <c r="AK151" t="s">
        <v>188</v>
      </c>
      <c r="AR151" t="s">
        <v>167</v>
      </c>
      <c r="AS151" t="s">
        <v>150</v>
      </c>
    </row>
    <row r="152" spans="4:45" x14ac:dyDescent="0.25">
      <c r="D152" t="s">
        <v>170</v>
      </c>
      <c r="E152" t="s">
        <v>188</v>
      </c>
      <c r="L152" t="s">
        <v>165</v>
      </c>
      <c r="M152" t="s">
        <v>180</v>
      </c>
      <c r="N152" t="s">
        <v>234</v>
      </c>
      <c r="T152" t="s">
        <v>175</v>
      </c>
      <c r="U152" t="s">
        <v>188</v>
      </c>
      <c r="AB152" t="s">
        <v>170</v>
      </c>
      <c r="AC152" t="s">
        <v>188</v>
      </c>
      <c r="AJ152" t="s">
        <v>170</v>
      </c>
      <c r="AK152" t="s">
        <v>188</v>
      </c>
      <c r="AR152" t="s">
        <v>167</v>
      </c>
      <c r="AS152" t="s">
        <v>150</v>
      </c>
    </row>
    <row r="153" spans="4:45" x14ac:dyDescent="0.25">
      <c r="D153" t="s">
        <v>171</v>
      </c>
      <c r="E153" t="s">
        <v>188</v>
      </c>
      <c r="L153" t="s">
        <v>166</v>
      </c>
      <c r="M153" t="s">
        <v>180</v>
      </c>
      <c r="N153" t="s">
        <v>234</v>
      </c>
      <c r="T153" t="s">
        <v>175</v>
      </c>
      <c r="U153" t="s">
        <v>188</v>
      </c>
      <c r="AB153" t="s">
        <v>171</v>
      </c>
      <c r="AC153" t="s">
        <v>188</v>
      </c>
      <c r="AJ153" t="s">
        <v>171</v>
      </c>
      <c r="AK153" t="s">
        <v>188</v>
      </c>
      <c r="AR153" t="s">
        <v>167</v>
      </c>
      <c r="AS153" t="s">
        <v>150</v>
      </c>
    </row>
    <row r="154" spans="4:45" x14ac:dyDescent="0.25">
      <c r="D154" t="s">
        <v>171</v>
      </c>
      <c r="E154" t="s">
        <v>188</v>
      </c>
      <c r="L154" t="s">
        <v>166</v>
      </c>
      <c r="M154" t="s">
        <v>180</v>
      </c>
      <c r="N154" t="s">
        <v>234</v>
      </c>
      <c r="T154" t="s">
        <v>175</v>
      </c>
      <c r="U154" t="s">
        <v>188</v>
      </c>
      <c r="AB154" t="s">
        <v>171</v>
      </c>
      <c r="AC154" t="s">
        <v>188</v>
      </c>
      <c r="AJ154" t="s">
        <v>171</v>
      </c>
      <c r="AK154" t="s">
        <v>188</v>
      </c>
      <c r="AR154" t="s">
        <v>167</v>
      </c>
      <c r="AS154" t="s">
        <v>150</v>
      </c>
    </row>
    <row r="155" spans="4:45" x14ac:dyDescent="0.25">
      <c r="D155" t="s">
        <v>171</v>
      </c>
      <c r="E155" t="s">
        <v>188</v>
      </c>
      <c r="L155" t="s">
        <v>166</v>
      </c>
      <c r="M155" t="s">
        <v>186</v>
      </c>
      <c r="N155" t="s">
        <v>223</v>
      </c>
      <c r="T155" t="s">
        <v>175</v>
      </c>
      <c r="U155" t="s">
        <v>188</v>
      </c>
      <c r="AB155" t="s">
        <v>171</v>
      </c>
      <c r="AC155" t="s">
        <v>188</v>
      </c>
      <c r="AJ155" t="s">
        <v>171</v>
      </c>
      <c r="AK155" t="s">
        <v>188</v>
      </c>
      <c r="AR155" t="s">
        <v>167</v>
      </c>
      <c r="AS155" t="s">
        <v>150</v>
      </c>
    </row>
    <row r="156" spans="4:45" x14ac:dyDescent="0.25">
      <c r="D156" t="s">
        <v>171</v>
      </c>
      <c r="E156" t="s">
        <v>188</v>
      </c>
      <c r="L156" t="s">
        <v>166</v>
      </c>
      <c r="M156" t="s">
        <v>186</v>
      </c>
      <c r="N156" t="s">
        <v>223</v>
      </c>
      <c r="T156" t="s">
        <v>175</v>
      </c>
      <c r="U156" t="s">
        <v>188</v>
      </c>
      <c r="AB156" t="s">
        <v>171</v>
      </c>
      <c r="AC156" t="s">
        <v>188</v>
      </c>
      <c r="AJ156" t="s">
        <v>171</v>
      </c>
      <c r="AK156" t="s">
        <v>188</v>
      </c>
      <c r="AR156" t="s">
        <v>167</v>
      </c>
      <c r="AS156" t="s">
        <v>150</v>
      </c>
    </row>
    <row r="157" spans="4:45" x14ac:dyDescent="0.25">
      <c r="D157" t="s">
        <v>171</v>
      </c>
      <c r="E157" t="s">
        <v>188</v>
      </c>
      <c r="L157" t="s">
        <v>166</v>
      </c>
      <c r="M157" t="s">
        <v>186</v>
      </c>
      <c r="N157" t="s">
        <v>230</v>
      </c>
      <c r="T157" t="s">
        <v>175</v>
      </c>
      <c r="U157" t="s">
        <v>188</v>
      </c>
      <c r="AB157" t="s">
        <v>171</v>
      </c>
      <c r="AC157" t="s">
        <v>188</v>
      </c>
      <c r="AJ157" t="s">
        <v>171</v>
      </c>
      <c r="AK157" t="s">
        <v>188</v>
      </c>
      <c r="AR157" t="s">
        <v>167</v>
      </c>
      <c r="AS157" t="s">
        <v>150</v>
      </c>
    </row>
    <row r="158" spans="4:45" x14ac:dyDescent="0.25">
      <c r="D158" t="s">
        <v>171</v>
      </c>
      <c r="E158" t="s">
        <v>188</v>
      </c>
      <c r="L158" t="s">
        <v>166</v>
      </c>
      <c r="M158" t="s">
        <v>186</v>
      </c>
      <c r="N158" t="s">
        <v>230</v>
      </c>
      <c r="T158" t="s">
        <v>175</v>
      </c>
      <c r="U158" t="s">
        <v>188</v>
      </c>
      <c r="AB158" t="s">
        <v>171</v>
      </c>
      <c r="AC158" t="s">
        <v>188</v>
      </c>
      <c r="AJ158" t="s">
        <v>171</v>
      </c>
      <c r="AK158" t="s">
        <v>188</v>
      </c>
      <c r="AR158" t="s">
        <v>167</v>
      </c>
      <c r="AS158" t="s">
        <v>193</v>
      </c>
    </row>
    <row r="159" spans="4:45" x14ac:dyDescent="0.25">
      <c r="D159" t="s">
        <v>171</v>
      </c>
      <c r="E159" t="s">
        <v>188</v>
      </c>
      <c r="L159" t="s">
        <v>166</v>
      </c>
      <c r="M159" t="s">
        <v>186</v>
      </c>
      <c r="N159" t="s">
        <v>234</v>
      </c>
      <c r="T159" t="s">
        <v>175</v>
      </c>
      <c r="U159" t="s">
        <v>188</v>
      </c>
      <c r="AB159" t="s">
        <v>171</v>
      </c>
      <c r="AC159" t="s">
        <v>188</v>
      </c>
      <c r="AJ159" t="s">
        <v>171</v>
      </c>
      <c r="AK159" t="s">
        <v>188</v>
      </c>
      <c r="AR159" t="s">
        <v>167</v>
      </c>
      <c r="AS159" t="s">
        <v>193</v>
      </c>
    </row>
    <row r="160" spans="4:45" x14ac:dyDescent="0.25">
      <c r="D160" t="s">
        <v>171</v>
      </c>
      <c r="E160" t="s">
        <v>188</v>
      </c>
      <c r="L160" t="s">
        <v>166</v>
      </c>
      <c r="M160" t="s">
        <v>186</v>
      </c>
      <c r="N160" t="s">
        <v>234</v>
      </c>
      <c r="T160" t="s">
        <v>175</v>
      </c>
      <c r="U160" t="s">
        <v>188</v>
      </c>
      <c r="AB160" t="s">
        <v>171</v>
      </c>
      <c r="AC160" t="s">
        <v>188</v>
      </c>
      <c r="AJ160" t="s">
        <v>171</v>
      </c>
      <c r="AK160" t="s">
        <v>188</v>
      </c>
      <c r="AR160" t="s">
        <v>167</v>
      </c>
      <c r="AS160" t="s">
        <v>193</v>
      </c>
    </row>
    <row r="161" spans="4:45" x14ac:dyDescent="0.25">
      <c r="D161" t="s">
        <v>171</v>
      </c>
      <c r="E161" t="s">
        <v>188</v>
      </c>
      <c r="L161" t="s">
        <v>166</v>
      </c>
      <c r="M161" t="s">
        <v>186</v>
      </c>
      <c r="N161" t="s">
        <v>234</v>
      </c>
      <c r="T161" t="s">
        <v>175</v>
      </c>
      <c r="U161" t="s">
        <v>188</v>
      </c>
      <c r="AB161" t="s">
        <v>171</v>
      </c>
      <c r="AC161" t="s">
        <v>188</v>
      </c>
      <c r="AJ161" t="s">
        <v>171</v>
      </c>
      <c r="AK161" t="s">
        <v>188</v>
      </c>
      <c r="AR161" t="s">
        <v>167</v>
      </c>
      <c r="AS161" t="s">
        <v>193</v>
      </c>
    </row>
    <row r="162" spans="4:45" x14ac:dyDescent="0.25">
      <c r="D162" t="s">
        <v>171</v>
      </c>
      <c r="E162" t="s">
        <v>188</v>
      </c>
      <c r="L162" t="s">
        <v>166</v>
      </c>
      <c r="M162" t="s">
        <v>186</v>
      </c>
      <c r="N162" t="s">
        <v>234</v>
      </c>
      <c r="T162" t="s">
        <v>175</v>
      </c>
      <c r="U162" t="s">
        <v>150</v>
      </c>
      <c r="AB162" t="s">
        <v>171</v>
      </c>
      <c r="AC162" t="s">
        <v>188</v>
      </c>
      <c r="AJ162" t="s">
        <v>171</v>
      </c>
      <c r="AK162" t="s">
        <v>188</v>
      </c>
      <c r="AR162" t="s">
        <v>167</v>
      </c>
      <c r="AS162" t="s">
        <v>193</v>
      </c>
    </row>
    <row r="163" spans="4:45" x14ac:dyDescent="0.25">
      <c r="D163" t="s">
        <v>172</v>
      </c>
      <c r="E163" t="s">
        <v>188</v>
      </c>
      <c r="L163" t="s">
        <v>166</v>
      </c>
      <c r="M163" t="s">
        <v>186</v>
      </c>
      <c r="N163" t="s">
        <v>229</v>
      </c>
      <c r="T163" t="s">
        <v>175</v>
      </c>
      <c r="U163" t="s">
        <v>150</v>
      </c>
      <c r="AB163" t="s">
        <v>172</v>
      </c>
      <c r="AC163" t="s">
        <v>188</v>
      </c>
      <c r="AJ163" t="s">
        <v>172</v>
      </c>
      <c r="AK163" t="s">
        <v>188</v>
      </c>
      <c r="AR163" t="s">
        <v>167</v>
      </c>
      <c r="AS163" t="s">
        <v>193</v>
      </c>
    </row>
    <row r="164" spans="4:45" x14ac:dyDescent="0.25">
      <c r="D164" t="s">
        <v>172</v>
      </c>
      <c r="E164" t="s">
        <v>188</v>
      </c>
      <c r="L164" t="s">
        <v>166</v>
      </c>
      <c r="M164" t="s">
        <v>186</v>
      </c>
      <c r="N164" t="s">
        <v>229</v>
      </c>
      <c r="T164" t="s">
        <v>175</v>
      </c>
      <c r="U164" t="s">
        <v>150</v>
      </c>
      <c r="AB164" t="s">
        <v>172</v>
      </c>
      <c r="AC164" t="s">
        <v>188</v>
      </c>
      <c r="AJ164" t="s">
        <v>172</v>
      </c>
      <c r="AK164" t="s">
        <v>188</v>
      </c>
      <c r="AR164" t="s">
        <v>167</v>
      </c>
      <c r="AS164" t="s">
        <v>193</v>
      </c>
    </row>
    <row r="165" spans="4:45" x14ac:dyDescent="0.25">
      <c r="D165" t="s">
        <v>173</v>
      </c>
      <c r="E165" t="s">
        <v>188</v>
      </c>
      <c r="L165" t="s">
        <v>166</v>
      </c>
      <c r="M165" t="s">
        <v>186</v>
      </c>
      <c r="N165" t="s">
        <v>234</v>
      </c>
      <c r="T165" t="s">
        <v>157</v>
      </c>
      <c r="U165" t="s">
        <v>150</v>
      </c>
      <c r="AB165" t="s">
        <v>173</v>
      </c>
      <c r="AC165" t="s">
        <v>188</v>
      </c>
      <c r="AJ165" t="s">
        <v>173</v>
      </c>
      <c r="AK165" t="s">
        <v>188</v>
      </c>
      <c r="AR165" t="s">
        <v>167</v>
      </c>
      <c r="AS165" t="s">
        <v>193</v>
      </c>
    </row>
    <row r="166" spans="4:45" x14ac:dyDescent="0.25">
      <c r="D166" t="s">
        <v>173</v>
      </c>
      <c r="E166" t="s">
        <v>188</v>
      </c>
      <c r="L166" t="s">
        <v>166</v>
      </c>
      <c r="M166" t="s">
        <v>186</v>
      </c>
      <c r="N166" t="s">
        <v>234</v>
      </c>
      <c r="T166" t="s">
        <v>157</v>
      </c>
      <c r="U166" t="s">
        <v>150</v>
      </c>
      <c r="AB166" t="s">
        <v>173</v>
      </c>
      <c r="AC166" t="s">
        <v>188</v>
      </c>
      <c r="AJ166" t="s">
        <v>173</v>
      </c>
      <c r="AK166" t="s">
        <v>188</v>
      </c>
      <c r="AR166" t="s">
        <v>167</v>
      </c>
      <c r="AS166" t="s">
        <v>193</v>
      </c>
    </row>
    <row r="167" spans="4:45" x14ac:dyDescent="0.25">
      <c r="D167" t="s">
        <v>173</v>
      </c>
      <c r="E167" t="s">
        <v>188</v>
      </c>
      <c r="L167" t="s">
        <v>166</v>
      </c>
      <c r="M167" t="s">
        <v>186</v>
      </c>
      <c r="N167" t="s">
        <v>234</v>
      </c>
      <c r="T167" t="s">
        <v>157</v>
      </c>
      <c r="U167" t="s">
        <v>150</v>
      </c>
      <c r="AB167" t="s">
        <v>173</v>
      </c>
      <c r="AC167" t="s">
        <v>188</v>
      </c>
      <c r="AJ167" t="s">
        <v>173</v>
      </c>
      <c r="AK167" t="s">
        <v>188</v>
      </c>
      <c r="AR167" t="s">
        <v>167</v>
      </c>
      <c r="AS167" t="s">
        <v>193</v>
      </c>
    </row>
    <row r="168" spans="4:45" x14ac:dyDescent="0.25">
      <c r="D168" t="s">
        <v>173</v>
      </c>
      <c r="E168" t="s">
        <v>150</v>
      </c>
      <c r="L168" t="s">
        <v>166</v>
      </c>
      <c r="M168" t="s">
        <v>158</v>
      </c>
      <c r="N168" t="s">
        <v>234</v>
      </c>
      <c r="T168" t="s">
        <v>157</v>
      </c>
      <c r="U168" t="s">
        <v>150</v>
      </c>
      <c r="AB168" t="s">
        <v>173</v>
      </c>
      <c r="AC168" t="s">
        <v>188</v>
      </c>
      <c r="AJ168" t="s">
        <v>173</v>
      </c>
      <c r="AK168" t="s">
        <v>150</v>
      </c>
      <c r="AR168" t="s">
        <v>167</v>
      </c>
      <c r="AS168" t="s">
        <v>193</v>
      </c>
    </row>
    <row r="169" spans="4:45" x14ac:dyDescent="0.25">
      <c r="D169" t="s">
        <v>173</v>
      </c>
      <c r="E169" t="s">
        <v>150</v>
      </c>
      <c r="L169" t="s">
        <v>166</v>
      </c>
      <c r="M169" t="s">
        <v>158</v>
      </c>
      <c r="N169" t="s">
        <v>241</v>
      </c>
      <c r="T169" t="s">
        <v>157</v>
      </c>
      <c r="U169" t="s">
        <v>150</v>
      </c>
      <c r="AB169" t="s">
        <v>173</v>
      </c>
      <c r="AC169" t="s">
        <v>188</v>
      </c>
      <c r="AJ169" t="s">
        <v>173</v>
      </c>
      <c r="AK169" t="s">
        <v>150</v>
      </c>
      <c r="AR169" t="s">
        <v>168</v>
      </c>
      <c r="AS169" t="s">
        <v>193</v>
      </c>
    </row>
    <row r="170" spans="4:45" x14ac:dyDescent="0.25">
      <c r="D170" t="s">
        <v>173</v>
      </c>
      <c r="E170" t="s">
        <v>150</v>
      </c>
      <c r="L170" t="s">
        <v>166</v>
      </c>
      <c r="M170" t="s">
        <v>187</v>
      </c>
      <c r="N170" t="s">
        <v>241</v>
      </c>
      <c r="T170" t="s">
        <v>157</v>
      </c>
      <c r="U170" t="s">
        <v>150</v>
      </c>
      <c r="AB170" t="s">
        <v>173</v>
      </c>
      <c r="AC170" t="s">
        <v>188</v>
      </c>
      <c r="AJ170" t="s">
        <v>173</v>
      </c>
      <c r="AK170" t="s">
        <v>150</v>
      </c>
      <c r="AR170" t="s">
        <v>168</v>
      </c>
      <c r="AS170" t="s">
        <v>193</v>
      </c>
    </row>
    <row r="171" spans="4:45" x14ac:dyDescent="0.25">
      <c r="D171" t="s">
        <v>173</v>
      </c>
      <c r="E171" t="s">
        <v>150</v>
      </c>
      <c r="L171" t="s">
        <v>166</v>
      </c>
      <c r="M171" t="s">
        <v>187</v>
      </c>
      <c r="N171" t="s">
        <v>219</v>
      </c>
      <c r="T171" t="s">
        <v>157</v>
      </c>
      <c r="U171" t="s">
        <v>150</v>
      </c>
      <c r="AB171" t="s">
        <v>173</v>
      </c>
      <c r="AC171" t="s">
        <v>188</v>
      </c>
      <c r="AJ171" t="s">
        <v>173</v>
      </c>
      <c r="AK171" t="s">
        <v>150</v>
      </c>
      <c r="AR171" t="s">
        <v>168</v>
      </c>
      <c r="AS171" t="s">
        <v>193</v>
      </c>
    </row>
    <row r="172" spans="4:45" x14ac:dyDescent="0.25">
      <c r="D172" t="s">
        <v>173</v>
      </c>
      <c r="E172" t="s">
        <v>150</v>
      </c>
      <c r="L172" t="s">
        <v>166</v>
      </c>
      <c r="M172" t="s">
        <v>188</v>
      </c>
      <c r="N172" t="s">
        <v>219</v>
      </c>
      <c r="T172" t="s">
        <v>157</v>
      </c>
      <c r="U172" t="s">
        <v>150</v>
      </c>
      <c r="AB172" t="s">
        <v>173</v>
      </c>
      <c r="AC172" t="s">
        <v>150</v>
      </c>
      <c r="AJ172" t="s">
        <v>173</v>
      </c>
      <c r="AK172" t="s">
        <v>150</v>
      </c>
      <c r="AR172" t="s">
        <v>168</v>
      </c>
      <c r="AS172" t="s">
        <v>193</v>
      </c>
    </row>
    <row r="173" spans="4:45" x14ac:dyDescent="0.25">
      <c r="D173" t="s">
        <v>173</v>
      </c>
      <c r="E173" t="s">
        <v>150</v>
      </c>
      <c r="L173" t="s">
        <v>166</v>
      </c>
      <c r="M173" t="s">
        <v>188</v>
      </c>
      <c r="N173" t="s">
        <v>234</v>
      </c>
      <c r="T173" t="s">
        <v>157</v>
      </c>
      <c r="U173" t="s">
        <v>150</v>
      </c>
      <c r="AB173" t="s">
        <v>173</v>
      </c>
      <c r="AC173" t="s">
        <v>150</v>
      </c>
      <c r="AJ173" t="s">
        <v>173</v>
      </c>
      <c r="AK173" t="s">
        <v>150</v>
      </c>
      <c r="AR173" t="s">
        <v>168</v>
      </c>
      <c r="AS173" t="s">
        <v>193</v>
      </c>
    </row>
    <row r="174" spans="4:45" x14ac:dyDescent="0.25">
      <c r="D174" t="s">
        <v>173</v>
      </c>
      <c r="E174" t="s">
        <v>150</v>
      </c>
      <c r="L174" t="s">
        <v>166</v>
      </c>
      <c r="M174" t="s">
        <v>188</v>
      </c>
      <c r="N174" t="s">
        <v>234</v>
      </c>
      <c r="T174" t="s">
        <v>157</v>
      </c>
      <c r="U174" t="s">
        <v>193</v>
      </c>
      <c r="AB174" t="s">
        <v>173</v>
      </c>
      <c r="AC174" t="s">
        <v>150</v>
      </c>
      <c r="AJ174" t="s">
        <v>173</v>
      </c>
      <c r="AK174" t="s">
        <v>150</v>
      </c>
      <c r="AR174" t="s">
        <v>168</v>
      </c>
    </row>
    <row r="175" spans="4:45" x14ac:dyDescent="0.25">
      <c r="D175" t="s">
        <v>173</v>
      </c>
      <c r="E175" t="s">
        <v>150</v>
      </c>
      <c r="L175" t="s">
        <v>166</v>
      </c>
      <c r="M175" t="s">
        <v>188</v>
      </c>
      <c r="N175" t="s">
        <v>235</v>
      </c>
      <c r="T175" t="s">
        <v>157</v>
      </c>
      <c r="U175" t="s">
        <v>193</v>
      </c>
      <c r="AB175" t="s">
        <v>173</v>
      </c>
      <c r="AC175" t="s">
        <v>150</v>
      </c>
      <c r="AJ175" t="s">
        <v>173</v>
      </c>
      <c r="AK175" t="s">
        <v>150</v>
      </c>
      <c r="AR175" t="s">
        <v>168</v>
      </c>
    </row>
    <row r="176" spans="4:45" x14ac:dyDescent="0.25">
      <c r="D176" t="s">
        <v>173</v>
      </c>
      <c r="E176" t="s">
        <v>150</v>
      </c>
      <c r="L176" t="s">
        <v>166</v>
      </c>
      <c r="M176" t="s">
        <v>188</v>
      </c>
      <c r="N176" t="s">
        <v>235</v>
      </c>
      <c r="T176" t="s">
        <v>157</v>
      </c>
      <c r="U176" t="s">
        <v>193</v>
      </c>
      <c r="AB176" t="s">
        <v>173</v>
      </c>
      <c r="AC176" t="s">
        <v>150</v>
      </c>
      <c r="AJ176" t="s">
        <v>173</v>
      </c>
      <c r="AK176" t="s">
        <v>150</v>
      </c>
      <c r="AR176" t="s">
        <v>168</v>
      </c>
    </row>
    <row r="177" spans="4:44" x14ac:dyDescent="0.25">
      <c r="D177" t="s">
        <v>173</v>
      </c>
      <c r="E177" t="s">
        <v>150</v>
      </c>
      <c r="L177" t="s">
        <v>167</v>
      </c>
      <c r="M177" t="s">
        <v>188</v>
      </c>
      <c r="N177" t="s">
        <v>236</v>
      </c>
      <c r="T177" t="s">
        <v>157</v>
      </c>
      <c r="U177" t="s">
        <v>193</v>
      </c>
      <c r="AB177" t="s">
        <v>173</v>
      </c>
      <c r="AC177" t="s">
        <v>150</v>
      </c>
      <c r="AJ177" t="s">
        <v>173</v>
      </c>
      <c r="AK177" t="s">
        <v>150</v>
      </c>
      <c r="AR177" t="s">
        <v>169</v>
      </c>
    </row>
    <row r="178" spans="4:44" x14ac:dyDescent="0.25">
      <c r="D178" t="s">
        <v>173</v>
      </c>
      <c r="E178" t="s">
        <v>150</v>
      </c>
      <c r="L178" t="s">
        <v>167</v>
      </c>
      <c r="M178" t="s">
        <v>188</v>
      </c>
      <c r="N178" t="s">
        <v>236</v>
      </c>
      <c r="T178" t="s">
        <v>157</v>
      </c>
      <c r="U178" t="s">
        <v>193</v>
      </c>
      <c r="AB178" t="s">
        <v>173</v>
      </c>
      <c r="AC178" t="s">
        <v>150</v>
      </c>
      <c r="AJ178" t="s">
        <v>173</v>
      </c>
      <c r="AK178" t="s">
        <v>150</v>
      </c>
      <c r="AR178" t="s">
        <v>169</v>
      </c>
    </row>
    <row r="179" spans="4:44" x14ac:dyDescent="0.25">
      <c r="D179" t="s">
        <v>174</v>
      </c>
      <c r="E179" t="s">
        <v>150</v>
      </c>
      <c r="L179" t="s">
        <v>167</v>
      </c>
      <c r="M179" t="s">
        <v>188</v>
      </c>
      <c r="N179" t="s">
        <v>232</v>
      </c>
      <c r="T179" t="s">
        <v>157</v>
      </c>
      <c r="U179" t="s">
        <v>193</v>
      </c>
      <c r="AB179" t="s">
        <v>174</v>
      </c>
      <c r="AC179" t="s">
        <v>150</v>
      </c>
      <c r="AJ179" t="s">
        <v>174</v>
      </c>
      <c r="AK179" t="s">
        <v>150</v>
      </c>
      <c r="AR179" t="s">
        <v>169</v>
      </c>
    </row>
    <row r="180" spans="4:44" x14ac:dyDescent="0.25">
      <c r="D180" t="s">
        <v>174</v>
      </c>
      <c r="E180" t="s">
        <v>193</v>
      </c>
      <c r="L180" t="s">
        <v>167</v>
      </c>
      <c r="M180" t="s">
        <v>188</v>
      </c>
      <c r="N180" t="s">
        <v>232</v>
      </c>
      <c r="T180" t="s">
        <v>157</v>
      </c>
      <c r="U180" t="s">
        <v>193</v>
      </c>
      <c r="AB180" t="s">
        <v>174</v>
      </c>
      <c r="AC180" t="s">
        <v>150</v>
      </c>
      <c r="AJ180" t="s">
        <v>174</v>
      </c>
      <c r="AK180" t="s">
        <v>193</v>
      </c>
      <c r="AR180" t="s">
        <v>169</v>
      </c>
    </row>
    <row r="181" spans="4:44" x14ac:dyDescent="0.25">
      <c r="D181" t="s">
        <v>174</v>
      </c>
      <c r="E181" t="s">
        <v>193</v>
      </c>
      <c r="L181" t="s">
        <v>167</v>
      </c>
      <c r="M181" t="s">
        <v>188</v>
      </c>
      <c r="N181" t="s">
        <v>231</v>
      </c>
      <c r="T181" t="s">
        <v>157</v>
      </c>
      <c r="U181" t="s">
        <v>193</v>
      </c>
      <c r="AB181" t="s">
        <v>174</v>
      </c>
      <c r="AC181" t="s">
        <v>150</v>
      </c>
      <c r="AJ181" t="s">
        <v>174</v>
      </c>
      <c r="AK181" t="s">
        <v>193</v>
      </c>
      <c r="AR181" t="s">
        <v>169</v>
      </c>
    </row>
    <row r="182" spans="4:44" x14ac:dyDescent="0.25">
      <c r="D182" t="s">
        <v>174</v>
      </c>
      <c r="E182" t="s">
        <v>193</v>
      </c>
      <c r="L182" t="s">
        <v>167</v>
      </c>
      <c r="M182" t="s">
        <v>188</v>
      </c>
      <c r="N182" t="s">
        <v>231</v>
      </c>
      <c r="T182" t="s">
        <v>157</v>
      </c>
      <c r="U182" t="s">
        <v>193</v>
      </c>
      <c r="AB182" t="s">
        <v>174</v>
      </c>
      <c r="AC182" t="s">
        <v>150</v>
      </c>
      <c r="AJ182" t="s">
        <v>174</v>
      </c>
      <c r="AK182" t="s">
        <v>193</v>
      </c>
      <c r="AR182" t="s">
        <v>169</v>
      </c>
    </row>
    <row r="183" spans="4:44" x14ac:dyDescent="0.25">
      <c r="D183" t="s">
        <v>174</v>
      </c>
      <c r="E183" t="s">
        <v>193</v>
      </c>
      <c r="L183" t="s">
        <v>167</v>
      </c>
      <c r="M183" t="s">
        <v>188</v>
      </c>
      <c r="N183" t="s">
        <v>220</v>
      </c>
      <c r="T183" t="s">
        <v>157</v>
      </c>
      <c r="U183" t="s">
        <v>193</v>
      </c>
      <c r="AB183" t="s">
        <v>174</v>
      </c>
      <c r="AC183" t="s">
        <v>150</v>
      </c>
      <c r="AJ183" t="s">
        <v>174</v>
      </c>
      <c r="AK183" t="s">
        <v>193</v>
      </c>
      <c r="AR183" t="s">
        <v>169</v>
      </c>
    </row>
    <row r="184" spans="4:44" x14ac:dyDescent="0.25">
      <c r="D184" t="s">
        <v>174</v>
      </c>
      <c r="E184" t="s">
        <v>193</v>
      </c>
      <c r="L184" t="s">
        <v>167</v>
      </c>
      <c r="M184" t="s">
        <v>188</v>
      </c>
      <c r="N184" t="s">
        <v>220</v>
      </c>
      <c r="T184" t="s">
        <v>157</v>
      </c>
      <c r="AB184" t="s">
        <v>174</v>
      </c>
      <c r="AC184" t="s">
        <v>193</v>
      </c>
      <c r="AJ184" t="s">
        <v>174</v>
      </c>
      <c r="AK184" t="s">
        <v>193</v>
      </c>
      <c r="AR184" t="s">
        <v>169</v>
      </c>
    </row>
    <row r="185" spans="4:44" x14ac:dyDescent="0.25">
      <c r="D185" t="s">
        <v>174</v>
      </c>
      <c r="E185" t="s">
        <v>193</v>
      </c>
      <c r="L185" t="s">
        <v>167</v>
      </c>
      <c r="M185" t="s">
        <v>188</v>
      </c>
      <c r="N185" t="s">
        <v>221</v>
      </c>
      <c r="T185" t="s">
        <v>157</v>
      </c>
      <c r="AB185" t="s">
        <v>174</v>
      </c>
      <c r="AC185" t="s">
        <v>193</v>
      </c>
      <c r="AJ185" t="s">
        <v>175</v>
      </c>
      <c r="AK185" t="s">
        <v>193</v>
      </c>
      <c r="AR185" t="s">
        <v>170</v>
      </c>
    </row>
    <row r="186" spans="4:44" x14ac:dyDescent="0.25">
      <c r="D186" t="s">
        <v>174</v>
      </c>
      <c r="E186" t="s">
        <v>193</v>
      </c>
      <c r="L186" t="s">
        <v>167</v>
      </c>
      <c r="M186" t="s">
        <v>188</v>
      </c>
      <c r="N186" t="s">
        <v>221</v>
      </c>
      <c r="T186" t="s">
        <v>157</v>
      </c>
      <c r="AB186" t="s">
        <v>174</v>
      </c>
      <c r="AC186" t="s">
        <v>193</v>
      </c>
      <c r="AJ186" t="s">
        <v>175</v>
      </c>
      <c r="AK186" t="s">
        <v>193</v>
      </c>
      <c r="AR186" t="s">
        <v>170</v>
      </c>
    </row>
    <row r="187" spans="4:44" x14ac:dyDescent="0.25">
      <c r="D187" t="s">
        <v>175</v>
      </c>
      <c r="E187" t="s">
        <v>193</v>
      </c>
      <c r="L187" t="s">
        <v>167</v>
      </c>
      <c r="M187" t="s">
        <v>188</v>
      </c>
      <c r="N187" t="s">
        <v>237</v>
      </c>
      <c r="T187" t="s">
        <v>157</v>
      </c>
      <c r="AB187" t="s">
        <v>175</v>
      </c>
      <c r="AC187" t="s">
        <v>193</v>
      </c>
      <c r="AJ187" t="s">
        <v>175</v>
      </c>
      <c r="AK187" t="s">
        <v>193</v>
      </c>
      <c r="AR187" t="s">
        <v>170</v>
      </c>
    </row>
    <row r="188" spans="4:44" x14ac:dyDescent="0.25">
      <c r="D188" t="s">
        <v>175</v>
      </c>
      <c r="E188" t="s">
        <v>193</v>
      </c>
      <c r="L188" t="s">
        <v>167</v>
      </c>
      <c r="M188" t="s">
        <v>188</v>
      </c>
      <c r="N188" t="s">
        <v>237</v>
      </c>
      <c r="T188" t="s">
        <v>157</v>
      </c>
      <c r="AB188" t="s">
        <v>175</v>
      </c>
      <c r="AC188" t="s">
        <v>193</v>
      </c>
      <c r="AJ188" t="s">
        <v>175</v>
      </c>
      <c r="AK188" t="s">
        <v>193</v>
      </c>
      <c r="AR188" t="s">
        <v>170</v>
      </c>
    </row>
    <row r="189" spans="4:44" x14ac:dyDescent="0.25">
      <c r="D189" t="s">
        <v>175</v>
      </c>
      <c r="E189" t="s">
        <v>193</v>
      </c>
      <c r="L189" t="s">
        <v>167</v>
      </c>
      <c r="M189" t="s">
        <v>188</v>
      </c>
      <c r="N189" t="s">
        <v>222</v>
      </c>
      <c r="T189" t="s">
        <v>157</v>
      </c>
      <c r="AB189" t="s">
        <v>175</v>
      </c>
      <c r="AC189" t="s">
        <v>193</v>
      </c>
      <c r="AJ189" t="s">
        <v>175</v>
      </c>
      <c r="AK189" t="s">
        <v>193</v>
      </c>
      <c r="AR189" t="s">
        <v>170</v>
      </c>
    </row>
    <row r="190" spans="4:44" x14ac:dyDescent="0.25">
      <c r="D190" t="s">
        <v>175</v>
      </c>
      <c r="E190" t="s">
        <v>193</v>
      </c>
      <c r="L190" t="s">
        <v>167</v>
      </c>
      <c r="M190" t="s">
        <v>188</v>
      </c>
      <c r="N190" t="s">
        <v>222</v>
      </c>
      <c r="T190" t="s">
        <v>157</v>
      </c>
      <c r="AB190" t="s">
        <v>175</v>
      </c>
      <c r="AC190" t="s">
        <v>193</v>
      </c>
      <c r="AJ190" t="s">
        <v>175</v>
      </c>
      <c r="AK190" t="s">
        <v>193</v>
      </c>
      <c r="AR190" t="s">
        <v>170</v>
      </c>
    </row>
    <row r="191" spans="4:44" x14ac:dyDescent="0.25">
      <c r="D191" t="s">
        <v>175</v>
      </c>
      <c r="E191" t="s">
        <v>193</v>
      </c>
      <c r="L191" t="s">
        <v>167</v>
      </c>
      <c r="M191" t="s">
        <v>188</v>
      </c>
      <c r="N191" t="s">
        <v>234</v>
      </c>
      <c r="T191" t="s">
        <v>138</v>
      </c>
      <c r="AB191" t="s">
        <v>175</v>
      </c>
      <c r="AC191" t="s">
        <v>193</v>
      </c>
      <c r="AJ191" t="s">
        <v>175</v>
      </c>
      <c r="AK191" t="s">
        <v>193</v>
      </c>
      <c r="AR191" t="s">
        <v>170</v>
      </c>
    </row>
    <row r="192" spans="4:44" x14ac:dyDescent="0.25">
      <c r="D192" t="s">
        <v>175</v>
      </c>
      <c r="E192" t="s">
        <v>193</v>
      </c>
      <c r="L192" t="s">
        <v>167</v>
      </c>
      <c r="M192" t="s">
        <v>188</v>
      </c>
      <c r="N192" t="s">
        <v>234</v>
      </c>
      <c r="T192" t="s">
        <v>138</v>
      </c>
      <c r="AB192" t="s">
        <v>175</v>
      </c>
      <c r="AC192" t="s">
        <v>193</v>
      </c>
      <c r="AJ192" t="s">
        <v>175</v>
      </c>
      <c r="AK192" t="s">
        <v>193</v>
      </c>
      <c r="AR192" t="s">
        <v>170</v>
      </c>
    </row>
    <row r="193" spans="4:44" x14ac:dyDescent="0.25">
      <c r="D193" t="s">
        <v>175</v>
      </c>
      <c r="E193" t="s">
        <v>193</v>
      </c>
      <c r="L193" t="s">
        <v>167</v>
      </c>
      <c r="M193" t="s">
        <v>188</v>
      </c>
      <c r="N193" t="s">
        <v>225</v>
      </c>
      <c r="T193" t="s">
        <v>138</v>
      </c>
      <c r="AB193" t="s">
        <v>175</v>
      </c>
      <c r="AC193" t="s">
        <v>193</v>
      </c>
      <c r="AJ193" t="s">
        <v>175</v>
      </c>
      <c r="AK193" t="s">
        <v>193</v>
      </c>
      <c r="AR193" t="s">
        <v>171</v>
      </c>
    </row>
    <row r="194" spans="4:44" x14ac:dyDescent="0.25">
      <c r="D194" t="s">
        <v>175</v>
      </c>
      <c r="E194" t="s">
        <v>193</v>
      </c>
      <c r="L194" t="s">
        <v>167</v>
      </c>
      <c r="M194" t="s">
        <v>188</v>
      </c>
      <c r="N194" t="s">
        <v>225</v>
      </c>
      <c r="T194" t="s">
        <v>138</v>
      </c>
      <c r="AB194" t="s">
        <v>175</v>
      </c>
      <c r="AC194" t="s">
        <v>193</v>
      </c>
      <c r="AJ194" t="s">
        <v>175</v>
      </c>
      <c r="AR194" t="s">
        <v>171</v>
      </c>
    </row>
    <row r="195" spans="4:44" x14ac:dyDescent="0.25">
      <c r="D195" t="s">
        <v>175</v>
      </c>
      <c r="E195" t="s">
        <v>193</v>
      </c>
      <c r="L195" t="s">
        <v>168</v>
      </c>
      <c r="M195" t="s">
        <v>188</v>
      </c>
      <c r="N195" t="s">
        <v>234</v>
      </c>
      <c r="T195" t="s">
        <v>138</v>
      </c>
      <c r="AB195" t="s">
        <v>175</v>
      </c>
      <c r="AC195" t="s">
        <v>193</v>
      </c>
      <c r="AJ195" t="s">
        <v>175</v>
      </c>
      <c r="AR195" t="s">
        <v>171</v>
      </c>
    </row>
    <row r="196" spans="4:44" x14ac:dyDescent="0.25">
      <c r="D196" t="s">
        <v>175</v>
      </c>
      <c r="L196" t="s">
        <v>168</v>
      </c>
      <c r="M196" t="s">
        <v>188</v>
      </c>
      <c r="N196" t="s">
        <v>234</v>
      </c>
      <c r="T196" t="s">
        <v>138</v>
      </c>
      <c r="AB196" t="s">
        <v>175</v>
      </c>
      <c r="AC196" t="s">
        <v>193</v>
      </c>
      <c r="AJ196" t="s">
        <v>175</v>
      </c>
      <c r="AR196" t="s">
        <v>171</v>
      </c>
    </row>
    <row r="197" spans="4:44" x14ac:dyDescent="0.25">
      <c r="D197" t="s">
        <v>175</v>
      </c>
      <c r="L197" t="s">
        <v>168</v>
      </c>
      <c r="M197" t="s">
        <v>188</v>
      </c>
      <c r="N197" t="s">
        <v>223</v>
      </c>
      <c r="T197" t="s">
        <v>138</v>
      </c>
      <c r="AB197" t="s">
        <v>175</v>
      </c>
      <c r="AC197" t="s">
        <v>193</v>
      </c>
      <c r="AJ197" t="s">
        <v>175</v>
      </c>
      <c r="AR197" t="s">
        <v>171</v>
      </c>
    </row>
    <row r="198" spans="4:44" x14ac:dyDescent="0.25">
      <c r="D198" t="s">
        <v>175</v>
      </c>
      <c r="L198" t="s">
        <v>168</v>
      </c>
      <c r="M198" t="s">
        <v>150</v>
      </c>
      <c r="N198" t="s">
        <v>223</v>
      </c>
      <c r="T198" t="s">
        <v>138</v>
      </c>
      <c r="AB198" t="s">
        <v>175</v>
      </c>
      <c r="AC198" t="s">
        <v>193</v>
      </c>
      <c r="AJ198" t="s">
        <v>175</v>
      </c>
      <c r="AR198" t="s">
        <v>171</v>
      </c>
    </row>
    <row r="199" spans="4:44" x14ac:dyDescent="0.25">
      <c r="D199" t="s">
        <v>175</v>
      </c>
      <c r="L199" t="s">
        <v>169</v>
      </c>
      <c r="M199" t="s">
        <v>150</v>
      </c>
      <c r="N199" t="s">
        <v>234</v>
      </c>
      <c r="T199" t="s">
        <v>138</v>
      </c>
      <c r="AB199" t="s">
        <v>175</v>
      </c>
      <c r="AC199" t="s">
        <v>193</v>
      </c>
      <c r="AJ199" t="s">
        <v>175</v>
      </c>
      <c r="AR199" t="s">
        <v>171</v>
      </c>
    </row>
    <row r="200" spans="4:44" x14ac:dyDescent="0.25">
      <c r="D200" t="s">
        <v>175</v>
      </c>
      <c r="L200" t="s">
        <v>169</v>
      </c>
      <c r="M200" t="s">
        <v>150</v>
      </c>
      <c r="N200" t="s">
        <v>234</v>
      </c>
      <c r="T200" t="s">
        <v>138</v>
      </c>
      <c r="AB200" t="s">
        <v>175</v>
      </c>
      <c r="AJ200" t="s">
        <v>175</v>
      </c>
      <c r="AR200" t="s">
        <v>171</v>
      </c>
    </row>
    <row r="201" spans="4:44" x14ac:dyDescent="0.25">
      <c r="D201" t="s">
        <v>175</v>
      </c>
      <c r="L201" t="s">
        <v>169</v>
      </c>
      <c r="M201" t="s">
        <v>150</v>
      </c>
      <c r="N201" t="s">
        <v>234</v>
      </c>
      <c r="T201" t="s">
        <v>138</v>
      </c>
      <c r="AB201" t="s">
        <v>175</v>
      </c>
      <c r="AJ201" t="s">
        <v>175</v>
      </c>
      <c r="AR201" t="s">
        <v>171</v>
      </c>
    </row>
    <row r="202" spans="4:44" x14ac:dyDescent="0.25">
      <c r="D202" t="s">
        <v>175</v>
      </c>
      <c r="L202" t="s">
        <v>169</v>
      </c>
      <c r="M202" t="s">
        <v>150</v>
      </c>
      <c r="N202" t="s">
        <v>234</v>
      </c>
      <c r="T202" t="s">
        <v>138</v>
      </c>
      <c r="AB202" t="s">
        <v>175</v>
      </c>
      <c r="AJ202" t="s">
        <v>175</v>
      </c>
      <c r="AR202" t="s">
        <v>171</v>
      </c>
    </row>
    <row r="203" spans="4:44" x14ac:dyDescent="0.25">
      <c r="D203" t="s">
        <v>175</v>
      </c>
      <c r="L203" t="s">
        <v>169</v>
      </c>
      <c r="M203" t="s">
        <v>150</v>
      </c>
      <c r="N203" t="s">
        <v>224</v>
      </c>
      <c r="T203" t="s">
        <v>138</v>
      </c>
      <c r="AB203" t="s">
        <v>175</v>
      </c>
      <c r="AJ203" t="s">
        <v>175</v>
      </c>
      <c r="AR203" t="s">
        <v>171</v>
      </c>
    </row>
    <row r="204" spans="4:44" x14ac:dyDescent="0.25">
      <c r="D204" t="s">
        <v>175</v>
      </c>
      <c r="L204" t="s">
        <v>169</v>
      </c>
      <c r="M204" t="s">
        <v>150</v>
      </c>
      <c r="N204" t="s">
        <v>224</v>
      </c>
      <c r="T204" t="s">
        <v>138</v>
      </c>
      <c r="AB204" t="s">
        <v>175</v>
      </c>
      <c r="AJ204" t="s">
        <v>175</v>
      </c>
      <c r="AR204" t="s">
        <v>171</v>
      </c>
    </row>
    <row r="205" spans="4:44" x14ac:dyDescent="0.25">
      <c r="D205" t="s">
        <v>175</v>
      </c>
      <c r="L205" t="s">
        <v>169</v>
      </c>
      <c r="M205" t="s">
        <v>150</v>
      </c>
      <c r="N205" t="s">
        <v>229</v>
      </c>
      <c r="T205" t="s">
        <v>138</v>
      </c>
      <c r="AB205" t="s">
        <v>175</v>
      </c>
      <c r="AJ205" t="s">
        <v>175</v>
      </c>
      <c r="AR205" t="s">
        <v>171</v>
      </c>
    </row>
    <row r="206" spans="4:44" x14ac:dyDescent="0.25">
      <c r="D206" t="s">
        <v>175</v>
      </c>
      <c r="L206" t="s">
        <v>169</v>
      </c>
      <c r="M206" t="s">
        <v>150</v>
      </c>
      <c r="N206" t="s">
        <v>229</v>
      </c>
      <c r="T206" t="s">
        <v>138</v>
      </c>
      <c r="AB206" t="s">
        <v>175</v>
      </c>
      <c r="AJ206" t="s">
        <v>175</v>
      </c>
      <c r="AR206" t="s">
        <v>171</v>
      </c>
    </row>
    <row r="207" spans="4:44" x14ac:dyDescent="0.25">
      <c r="D207" t="s">
        <v>175</v>
      </c>
      <c r="L207" t="s">
        <v>169</v>
      </c>
      <c r="M207" t="s">
        <v>150</v>
      </c>
      <c r="N207" t="s">
        <v>234</v>
      </c>
      <c r="T207" t="s">
        <v>138</v>
      </c>
      <c r="AB207" t="s">
        <v>175</v>
      </c>
      <c r="AJ207" t="s">
        <v>175</v>
      </c>
      <c r="AR207" t="s">
        <v>172</v>
      </c>
    </row>
    <row r="208" spans="4:44" x14ac:dyDescent="0.25">
      <c r="D208" t="s">
        <v>175</v>
      </c>
      <c r="L208" t="s">
        <v>169</v>
      </c>
      <c r="M208" t="s">
        <v>150</v>
      </c>
      <c r="N208" t="s">
        <v>234</v>
      </c>
      <c r="T208" t="s">
        <v>138</v>
      </c>
      <c r="AB208" t="s">
        <v>175</v>
      </c>
      <c r="AJ208" t="s">
        <v>175</v>
      </c>
      <c r="AR208" t="s">
        <v>172</v>
      </c>
    </row>
    <row r="209" spans="4:44" x14ac:dyDescent="0.25">
      <c r="D209" t="s">
        <v>175</v>
      </c>
      <c r="L209" t="s">
        <v>169</v>
      </c>
      <c r="M209" t="s">
        <v>150</v>
      </c>
      <c r="N209" t="s">
        <v>226</v>
      </c>
      <c r="T209" t="s">
        <v>138</v>
      </c>
      <c r="AB209" t="s">
        <v>175</v>
      </c>
      <c r="AJ209" t="s">
        <v>175</v>
      </c>
      <c r="AR209" t="s">
        <v>173</v>
      </c>
    </row>
    <row r="210" spans="4:44" x14ac:dyDescent="0.25">
      <c r="D210" t="s">
        <v>175</v>
      </c>
      <c r="L210" t="s">
        <v>169</v>
      </c>
      <c r="M210" t="s">
        <v>193</v>
      </c>
      <c r="N210" t="s">
        <v>226</v>
      </c>
      <c r="T210" t="s">
        <v>138</v>
      </c>
      <c r="AB210" t="s">
        <v>175</v>
      </c>
      <c r="AJ210" t="s">
        <v>175</v>
      </c>
      <c r="AR210" t="s">
        <v>173</v>
      </c>
    </row>
    <row r="211" spans="4:44" x14ac:dyDescent="0.25">
      <c r="D211" t="s">
        <v>175</v>
      </c>
      <c r="L211" t="s">
        <v>169</v>
      </c>
      <c r="M211" t="s">
        <v>193</v>
      </c>
      <c r="N211" t="s">
        <v>234</v>
      </c>
      <c r="T211" t="s">
        <v>138</v>
      </c>
      <c r="AB211" t="s">
        <v>175</v>
      </c>
      <c r="AJ211" t="s">
        <v>138</v>
      </c>
      <c r="AR211" t="s">
        <v>173</v>
      </c>
    </row>
    <row r="212" spans="4:44" x14ac:dyDescent="0.25">
      <c r="D212" t="s">
        <v>175</v>
      </c>
      <c r="L212" t="s">
        <v>169</v>
      </c>
      <c r="M212" t="s">
        <v>193</v>
      </c>
      <c r="N212" t="s">
        <v>234</v>
      </c>
      <c r="T212" t="s">
        <v>138</v>
      </c>
      <c r="AB212" t="s">
        <v>175</v>
      </c>
      <c r="AJ212" t="s">
        <v>138</v>
      </c>
      <c r="AR212" t="s">
        <v>173</v>
      </c>
    </row>
    <row r="213" spans="4:44" x14ac:dyDescent="0.25">
      <c r="D213" t="s">
        <v>157</v>
      </c>
      <c r="L213" t="s">
        <v>169</v>
      </c>
      <c r="M213" t="s">
        <v>193</v>
      </c>
      <c r="N213" t="s">
        <v>241</v>
      </c>
      <c r="T213" t="s">
        <v>138</v>
      </c>
      <c r="AB213" t="s">
        <v>157</v>
      </c>
      <c r="AJ213" t="s">
        <v>138</v>
      </c>
      <c r="AR213" t="s">
        <v>173</v>
      </c>
    </row>
    <row r="214" spans="4:44" x14ac:dyDescent="0.25">
      <c r="D214" t="s">
        <v>157</v>
      </c>
      <c r="L214" t="s">
        <v>169</v>
      </c>
      <c r="M214" t="s">
        <v>193</v>
      </c>
      <c r="N214" t="s">
        <v>241</v>
      </c>
      <c r="T214" t="s">
        <v>138</v>
      </c>
      <c r="AB214" t="s">
        <v>157</v>
      </c>
      <c r="AJ214" t="s">
        <v>138</v>
      </c>
      <c r="AR214" t="s">
        <v>173</v>
      </c>
    </row>
    <row r="215" spans="4:44" x14ac:dyDescent="0.25">
      <c r="D215" t="s">
        <v>157</v>
      </c>
      <c r="L215" t="s">
        <v>169</v>
      </c>
      <c r="M215" t="s">
        <v>193</v>
      </c>
      <c r="N215" t="s">
        <v>235</v>
      </c>
      <c r="T215" t="s">
        <v>176</v>
      </c>
      <c r="AB215" t="s">
        <v>157</v>
      </c>
      <c r="AJ215" t="s">
        <v>138</v>
      </c>
      <c r="AR215" t="s">
        <v>173</v>
      </c>
    </row>
    <row r="216" spans="4:44" x14ac:dyDescent="0.25">
      <c r="D216" t="s">
        <v>157</v>
      </c>
      <c r="L216" t="s">
        <v>169</v>
      </c>
      <c r="M216" t="s">
        <v>193</v>
      </c>
      <c r="N216" t="s">
        <v>235</v>
      </c>
      <c r="T216" t="s">
        <v>176</v>
      </c>
      <c r="AB216" t="s">
        <v>157</v>
      </c>
      <c r="AJ216" t="s">
        <v>138</v>
      </c>
      <c r="AR216" t="s">
        <v>173</v>
      </c>
    </row>
    <row r="217" spans="4:44" x14ac:dyDescent="0.25">
      <c r="D217" t="s">
        <v>157</v>
      </c>
      <c r="L217" t="s">
        <v>169</v>
      </c>
      <c r="M217" t="s">
        <v>193</v>
      </c>
      <c r="N217" t="s">
        <v>236</v>
      </c>
      <c r="T217" t="s">
        <v>176</v>
      </c>
      <c r="AB217" t="s">
        <v>157</v>
      </c>
      <c r="AJ217" t="s">
        <v>138</v>
      </c>
      <c r="AR217" t="s">
        <v>173</v>
      </c>
    </row>
    <row r="218" spans="4:44" x14ac:dyDescent="0.25">
      <c r="D218" t="s">
        <v>157</v>
      </c>
      <c r="L218" t="s">
        <v>169</v>
      </c>
      <c r="M218" t="s">
        <v>193</v>
      </c>
      <c r="N218" t="s">
        <v>236</v>
      </c>
      <c r="T218" t="s">
        <v>176</v>
      </c>
      <c r="AB218" t="s">
        <v>157</v>
      </c>
      <c r="AJ218" t="s">
        <v>138</v>
      </c>
      <c r="AR218" t="s">
        <v>173</v>
      </c>
    </row>
    <row r="219" spans="4:44" x14ac:dyDescent="0.25">
      <c r="D219" t="s">
        <v>157</v>
      </c>
      <c r="L219" t="s">
        <v>169</v>
      </c>
      <c r="M219" t="s">
        <v>193</v>
      </c>
      <c r="N219" t="s">
        <v>232</v>
      </c>
      <c r="T219" t="s">
        <v>176</v>
      </c>
      <c r="AB219" t="s">
        <v>157</v>
      </c>
      <c r="AJ219" t="s">
        <v>138</v>
      </c>
      <c r="AR219" t="s">
        <v>173</v>
      </c>
    </row>
    <row r="220" spans="4:44" x14ac:dyDescent="0.25">
      <c r="D220" t="s">
        <v>157</v>
      </c>
      <c r="L220" t="s">
        <v>169</v>
      </c>
      <c r="M220" t="s">
        <v>193</v>
      </c>
      <c r="N220" t="s">
        <v>232</v>
      </c>
      <c r="T220" t="s">
        <v>176</v>
      </c>
      <c r="AB220" t="s">
        <v>157</v>
      </c>
      <c r="AJ220" t="s">
        <v>138</v>
      </c>
      <c r="AR220" t="s">
        <v>173</v>
      </c>
    </row>
    <row r="221" spans="4:44" x14ac:dyDescent="0.25">
      <c r="D221" t="s">
        <v>157</v>
      </c>
      <c r="L221" t="s">
        <v>170</v>
      </c>
      <c r="M221" t="s">
        <v>193</v>
      </c>
      <c r="N221" t="s">
        <v>231</v>
      </c>
      <c r="T221" t="s">
        <v>176</v>
      </c>
      <c r="AB221" t="s">
        <v>157</v>
      </c>
      <c r="AJ221" t="s">
        <v>138</v>
      </c>
      <c r="AR221" t="s">
        <v>173</v>
      </c>
    </row>
    <row r="222" spans="4:44" x14ac:dyDescent="0.25">
      <c r="D222" t="s">
        <v>157</v>
      </c>
      <c r="L222" t="s">
        <v>170</v>
      </c>
      <c r="M222" t="s">
        <v>193</v>
      </c>
      <c r="N222" t="s">
        <v>231</v>
      </c>
      <c r="T222" t="s">
        <v>176</v>
      </c>
      <c r="AB222" t="s">
        <v>157</v>
      </c>
      <c r="AJ222" t="s">
        <v>138</v>
      </c>
      <c r="AR222" t="s">
        <v>173</v>
      </c>
    </row>
    <row r="223" spans="4:44" x14ac:dyDescent="0.25">
      <c r="D223" t="s">
        <v>157</v>
      </c>
      <c r="L223" t="s">
        <v>170</v>
      </c>
      <c r="M223" t="s">
        <v>193</v>
      </c>
      <c r="N223" t="s">
        <v>220</v>
      </c>
      <c r="T223" t="s">
        <v>176</v>
      </c>
      <c r="AB223" t="s">
        <v>157</v>
      </c>
      <c r="AJ223" t="s">
        <v>138</v>
      </c>
      <c r="AR223" t="s">
        <v>174</v>
      </c>
    </row>
    <row r="224" spans="4:44" x14ac:dyDescent="0.25">
      <c r="D224" t="s">
        <v>157</v>
      </c>
      <c r="L224" t="s">
        <v>170</v>
      </c>
      <c r="M224" t="s">
        <v>193</v>
      </c>
      <c r="N224" t="s">
        <v>220</v>
      </c>
      <c r="T224" t="s">
        <v>176</v>
      </c>
      <c r="AB224" t="s">
        <v>157</v>
      </c>
      <c r="AJ224" t="s">
        <v>138</v>
      </c>
      <c r="AR224" t="s">
        <v>174</v>
      </c>
    </row>
    <row r="225" spans="4:44" x14ac:dyDescent="0.25">
      <c r="D225" t="s">
        <v>157</v>
      </c>
      <c r="L225" t="s">
        <v>170</v>
      </c>
      <c r="M225" t="s">
        <v>193</v>
      </c>
      <c r="N225" t="s">
        <v>221</v>
      </c>
      <c r="T225" t="s">
        <v>176</v>
      </c>
      <c r="AB225" t="s">
        <v>157</v>
      </c>
      <c r="AJ225" t="s">
        <v>138</v>
      </c>
      <c r="AR225" t="s">
        <v>174</v>
      </c>
    </row>
    <row r="226" spans="4:44" x14ac:dyDescent="0.25">
      <c r="D226" t="s">
        <v>157</v>
      </c>
      <c r="L226" t="s">
        <v>170</v>
      </c>
      <c r="M226" t="s">
        <v>193</v>
      </c>
      <c r="N226" t="s">
        <v>221</v>
      </c>
      <c r="T226" t="s">
        <v>176</v>
      </c>
      <c r="AB226" t="s">
        <v>157</v>
      </c>
      <c r="AJ226" t="s">
        <v>138</v>
      </c>
      <c r="AR226" t="s">
        <v>174</v>
      </c>
    </row>
    <row r="227" spans="4:44" x14ac:dyDescent="0.25">
      <c r="D227" t="s">
        <v>157</v>
      </c>
      <c r="L227" t="s">
        <v>170</v>
      </c>
      <c r="M227" t="s">
        <v>193</v>
      </c>
      <c r="N227" t="s">
        <v>237</v>
      </c>
      <c r="T227" t="s">
        <v>176</v>
      </c>
      <c r="AB227" t="s">
        <v>157</v>
      </c>
      <c r="AJ227" t="s">
        <v>138</v>
      </c>
      <c r="AR227" t="s">
        <v>174</v>
      </c>
    </row>
    <row r="228" spans="4:44" x14ac:dyDescent="0.25">
      <c r="D228" t="s">
        <v>157</v>
      </c>
      <c r="L228" t="s">
        <v>170</v>
      </c>
      <c r="M228" t="s">
        <v>193</v>
      </c>
      <c r="N228" t="s">
        <v>237</v>
      </c>
      <c r="T228" t="s">
        <v>176</v>
      </c>
      <c r="AB228" t="s">
        <v>157</v>
      </c>
      <c r="AJ228" t="s">
        <v>138</v>
      </c>
      <c r="AR228" t="s">
        <v>174</v>
      </c>
    </row>
    <row r="229" spans="4:44" x14ac:dyDescent="0.25">
      <c r="D229" t="s">
        <v>157</v>
      </c>
      <c r="L229" t="s">
        <v>170</v>
      </c>
      <c r="M229" t="s">
        <v>193</v>
      </c>
      <c r="N229" t="s">
        <v>222</v>
      </c>
      <c r="T229" t="s">
        <v>176</v>
      </c>
      <c r="AB229" t="s">
        <v>157</v>
      </c>
      <c r="AJ229" t="s">
        <v>138</v>
      </c>
      <c r="AR229" t="s">
        <v>174</v>
      </c>
    </row>
    <row r="230" spans="4:44" x14ac:dyDescent="0.25">
      <c r="D230" t="s">
        <v>157</v>
      </c>
      <c r="L230" t="s">
        <v>170</v>
      </c>
      <c r="M230" t="s">
        <v>193</v>
      </c>
      <c r="N230" t="s">
        <v>222</v>
      </c>
      <c r="T230" t="s">
        <v>176</v>
      </c>
      <c r="AB230" t="s">
        <v>157</v>
      </c>
      <c r="AJ230" t="s">
        <v>138</v>
      </c>
      <c r="AR230" t="s">
        <v>174</v>
      </c>
    </row>
    <row r="231" spans="4:44" x14ac:dyDescent="0.25">
      <c r="D231" t="s">
        <v>157</v>
      </c>
      <c r="L231" t="s">
        <v>170</v>
      </c>
      <c r="M231" t="s">
        <v>193</v>
      </c>
      <c r="N231" t="s">
        <v>225</v>
      </c>
      <c r="T231" t="s">
        <v>176</v>
      </c>
      <c r="AB231" t="s">
        <v>157</v>
      </c>
      <c r="AJ231" t="s">
        <v>138</v>
      </c>
      <c r="AR231" t="s">
        <v>174</v>
      </c>
    </row>
    <row r="232" spans="4:44" x14ac:dyDescent="0.25">
      <c r="D232" t="s">
        <v>157</v>
      </c>
      <c r="L232" t="s">
        <v>170</v>
      </c>
      <c r="M232" t="s">
        <v>193</v>
      </c>
      <c r="N232" t="s">
        <v>225</v>
      </c>
      <c r="T232" t="s">
        <v>176</v>
      </c>
      <c r="AB232" t="s">
        <v>157</v>
      </c>
      <c r="AJ232" t="s">
        <v>138</v>
      </c>
      <c r="AR232" t="s">
        <v>174</v>
      </c>
    </row>
    <row r="233" spans="4:44" x14ac:dyDescent="0.25">
      <c r="D233" t="s">
        <v>157</v>
      </c>
      <c r="L233" t="s">
        <v>170</v>
      </c>
      <c r="M233" t="s">
        <v>193</v>
      </c>
      <c r="N233" t="s">
        <v>223</v>
      </c>
      <c r="T233" t="s">
        <v>176</v>
      </c>
      <c r="AB233" t="s">
        <v>157</v>
      </c>
      <c r="AJ233" t="s">
        <v>138</v>
      </c>
      <c r="AR233" t="s">
        <v>175</v>
      </c>
    </row>
    <row r="234" spans="4:44" x14ac:dyDescent="0.25">
      <c r="D234" t="s">
        <v>157</v>
      </c>
      <c r="L234" t="s">
        <v>170</v>
      </c>
      <c r="M234" t="s">
        <v>193</v>
      </c>
      <c r="N234" t="s">
        <v>223</v>
      </c>
      <c r="T234" t="s">
        <v>176</v>
      </c>
      <c r="AB234" t="s">
        <v>157</v>
      </c>
      <c r="AJ234" t="s">
        <v>138</v>
      </c>
      <c r="AR234" t="s">
        <v>175</v>
      </c>
    </row>
    <row r="235" spans="4:44" x14ac:dyDescent="0.25">
      <c r="D235" t="s">
        <v>157</v>
      </c>
      <c r="L235" t="s">
        <v>170</v>
      </c>
      <c r="M235" t="s">
        <v>193</v>
      </c>
      <c r="N235" t="s">
        <v>230</v>
      </c>
      <c r="T235" t="s">
        <v>176</v>
      </c>
      <c r="AB235" t="s">
        <v>157</v>
      </c>
      <c r="AJ235" t="s">
        <v>176</v>
      </c>
      <c r="AR235" t="s">
        <v>175</v>
      </c>
    </row>
    <row r="236" spans="4:44" x14ac:dyDescent="0.25">
      <c r="D236" t="s">
        <v>157</v>
      </c>
      <c r="L236" t="s">
        <v>170</v>
      </c>
      <c r="M236" t="s">
        <v>194</v>
      </c>
      <c r="N236" t="s">
        <v>230</v>
      </c>
      <c r="T236" t="s">
        <v>176</v>
      </c>
      <c r="AB236" t="s">
        <v>157</v>
      </c>
      <c r="AJ236" t="s">
        <v>176</v>
      </c>
      <c r="AR236" t="s">
        <v>175</v>
      </c>
    </row>
    <row r="237" spans="4:44" x14ac:dyDescent="0.25">
      <c r="D237" t="s">
        <v>157</v>
      </c>
      <c r="L237" t="s">
        <v>170</v>
      </c>
      <c r="M237" t="s">
        <v>194</v>
      </c>
      <c r="N237" t="s">
        <v>229</v>
      </c>
      <c r="T237" t="s">
        <v>176</v>
      </c>
      <c r="AB237" t="s">
        <v>157</v>
      </c>
      <c r="AJ237" t="s">
        <v>176</v>
      </c>
      <c r="AR237" t="s">
        <v>175</v>
      </c>
    </row>
    <row r="238" spans="4:44" x14ac:dyDescent="0.25">
      <c r="D238" t="s">
        <v>157</v>
      </c>
      <c r="L238" t="s">
        <v>170</v>
      </c>
      <c r="M238" t="s">
        <v>194</v>
      </c>
      <c r="N238" t="s">
        <v>229</v>
      </c>
      <c r="T238" t="s">
        <v>176</v>
      </c>
      <c r="AB238" t="s">
        <v>157</v>
      </c>
      <c r="AJ238" t="s">
        <v>176</v>
      </c>
      <c r="AR238" t="s">
        <v>175</v>
      </c>
    </row>
    <row r="239" spans="4:44" x14ac:dyDescent="0.25">
      <c r="D239" t="s">
        <v>138</v>
      </c>
      <c r="L239" t="s">
        <v>170</v>
      </c>
      <c r="M239" t="s">
        <v>194</v>
      </c>
      <c r="N239" t="s">
        <v>219</v>
      </c>
      <c r="T239" t="s">
        <v>176</v>
      </c>
      <c r="AB239" t="s">
        <v>210</v>
      </c>
      <c r="AJ239" t="s">
        <v>176</v>
      </c>
      <c r="AR239" t="s">
        <v>175</v>
      </c>
    </row>
    <row r="240" spans="4:44" x14ac:dyDescent="0.25">
      <c r="D240" t="s">
        <v>138</v>
      </c>
      <c r="L240" t="s">
        <v>170</v>
      </c>
      <c r="N240" t="s">
        <v>219</v>
      </c>
      <c r="T240" t="s">
        <v>176</v>
      </c>
      <c r="AB240" t="s">
        <v>210</v>
      </c>
      <c r="AJ240" t="s">
        <v>176</v>
      </c>
      <c r="AR240" t="s">
        <v>175</v>
      </c>
    </row>
    <row r="241" spans="4:44" x14ac:dyDescent="0.25">
      <c r="D241" t="s">
        <v>138</v>
      </c>
      <c r="L241" t="s">
        <v>170</v>
      </c>
      <c r="N241" t="s">
        <v>235</v>
      </c>
      <c r="T241" t="s">
        <v>146</v>
      </c>
      <c r="AB241" t="s">
        <v>210</v>
      </c>
      <c r="AJ241" t="s">
        <v>176</v>
      </c>
      <c r="AR241" t="s">
        <v>175</v>
      </c>
    </row>
    <row r="242" spans="4:44" x14ac:dyDescent="0.25">
      <c r="D242" t="s">
        <v>138</v>
      </c>
      <c r="L242" t="s">
        <v>170</v>
      </c>
      <c r="N242" t="s">
        <v>235</v>
      </c>
      <c r="T242" t="s">
        <v>146</v>
      </c>
      <c r="AB242" t="s">
        <v>210</v>
      </c>
      <c r="AJ242" t="s">
        <v>176</v>
      </c>
      <c r="AR242" t="s">
        <v>175</v>
      </c>
    </row>
    <row r="243" spans="4:44" x14ac:dyDescent="0.25">
      <c r="D243" t="s">
        <v>138</v>
      </c>
      <c r="L243" t="s">
        <v>171</v>
      </c>
      <c r="N243" t="s">
        <v>236</v>
      </c>
      <c r="T243" t="s">
        <v>146</v>
      </c>
      <c r="AB243" t="s">
        <v>210</v>
      </c>
      <c r="AJ243" t="s">
        <v>176</v>
      </c>
      <c r="AR243" t="s">
        <v>175</v>
      </c>
    </row>
    <row r="244" spans="4:44" x14ac:dyDescent="0.25">
      <c r="D244" t="s">
        <v>138</v>
      </c>
      <c r="L244" t="s">
        <v>171</v>
      </c>
      <c r="N244" t="s">
        <v>236</v>
      </c>
      <c r="T244" t="s">
        <v>146</v>
      </c>
      <c r="AB244" t="s">
        <v>210</v>
      </c>
      <c r="AJ244" t="s">
        <v>176</v>
      </c>
      <c r="AR244" t="s">
        <v>175</v>
      </c>
    </row>
    <row r="245" spans="4:44" x14ac:dyDescent="0.25">
      <c r="D245" t="s">
        <v>138</v>
      </c>
      <c r="L245" t="s">
        <v>171</v>
      </c>
      <c r="N245" t="s">
        <v>232</v>
      </c>
      <c r="T245" t="s">
        <v>146</v>
      </c>
      <c r="AB245" t="s">
        <v>210</v>
      </c>
      <c r="AJ245" t="s">
        <v>176</v>
      </c>
      <c r="AR245" t="s">
        <v>175</v>
      </c>
    </row>
    <row r="246" spans="4:44" x14ac:dyDescent="0.25">
      <c r="D246" t="s">
        <v>138</v>
      </c>
      <c r="L246" t="s">
        <v>171</v>
      </c>
      <c r="N246" t="s">
        <v>232</v>
      </c>
      <c r="T246" t="s">
        <v>146</v>
      </c>
      <c r="AB246" t="s">
        <v>210</v>
      </c>
      <c r="AJ246" t="s">
        <v>176</v>
      </c>
      <c r="AR246" t="s">
        <v>175</v>
      </c>
    </row>
    <row r="247" spans="4:44" x14ac:dyDescent="0.25">
      <c r="D247" t="s">
        <v>138</v>
      </c>
      <c r="L247" t="s">
        <v>171</v>
      </c>
      <c r="N247" t="s">
        <v>231</v>
      </c>
      <c r="T247" t="s">
        <v>146</v>
      </c>
      <c r="AB247" t="s">
        <v>210</v>
      </c>
      <c r="AJ247" t="s">
        <v>176</v>
      </c>
      <c r="AR247" t="s">
        <v>175</v>
      </c>
    </row>
    <row r="248" spans="4:44" x14ac:dyDescent="0.25">
      <c r="D248" t="s">
        <v>138</v>
      </c>
      <c r="L248" t="s">
        <v>171</v>
      </c>
      <c r="N248" t="s">
        <v>231</v>
      </c>
      <c r="T248" t="s">
        <v>146</v>
      </c>
      <c r="AB248" t="s">
        <v>210</v>
      </c>
      <c r="AJ248" t="s">
        <v>176</v>
      </c>
      <c r="AR248" t="s">
        <v>175</v>
      </c>
    </row>
    <row r="249" spans="4:44" x14ac:dyDescent="0.25">
      <c r="D249" t="s">
        <v>138</v>
      </c>
      <c r="L249" t="s">
        <v>171</v>
      </c>
      <c r="N249" t="s">
        <v>220</v>
      </c>
      <c r="T249" t="s">
        <v>146</v>
      </c>
      <c r="AB249" t="s">
        <v>210</v>
      </c>
      <c r="AJ249" t="s">
        <v>176</v>
      </c>
      <c r="AR249" t="s">
        <v>175</v>
      </c>
    </row>
    <row r="250" spans="4:44" x14ac:dyDescent="0.25">
      <c r="D250" t="s">
        <v>138</v>
      </c>
      <c r="L250" t="s">
        <v>171</v>
      </c>
      <c r="N250" t="s">
        <v>220</v>
      </c>
      <c r="T250" t="s">
        <v>146</v>
      </c>
      <c r="AB250" t="s">
        <v>210</v>
      </c>
      <c r="AJ250" t="s">
        <v>176</v>
      </c>
      <c r="AR250" t="s">
        <v>175</v>
      </c>
    </row>
    <row r="251" spans="4:44" x14ac:dyDescent="0.25">
      <c r="D251" t="s">
        <v>138</v>
      </c>
      <c r="L251" t="s">
        <v>171</v>
      </c>
      <c r="N251" t="s">
        <v>221</v>
      </c>
      <c r="T251" t="s">
        <v>146</v>
      </c>
      <c r="AB251" t="s">
        <v>210</v>
      </c>
      <c r="AJ251" t="s">
        <v>176</v>
      </c>
      <c r="AR251" t="s">
        <v>175</v>
      </c>
    </row>
    <row r="252" spans="4:44" x14ac:dyDescent="0.25">
      <c r="D252" t="s">
        <v>138</v>
      </c>
      <c r="L252" t="s">
        <v>171</v>
      </c>
      <c r="N252" t="s">
        <v>221</v>
      </c>
      <c r="T252" t="s">
        <v>146</v>
      </c>
      <c r="AB252" t="s">
        <v>210</v>
      </c>
      <c r="AJ252" t="s">
        <v>176</v>
      </c>
      <c r="AR252" t="s">
        <v>175</v>
      </c>
    </row>
    <row r="253" spans="4:44" x14ac:dyDescent="0.25">
      <c r="D253" t="s">
        <v>138</v>
      </c>
      <c r="L253" t="s">
        <v>172</v>
      </c>
      <c r="N253" t="s">
        <v>237</v>
      </c>
      <c r="T253" t="s">
        <v>146</v>
      </c>
      <c r="AB253" t="s">
        <v>210</v>
      </c>
      <c r="AJ253" t="s">
        <v>176</v>
      </c>
      <c r="AR253" t="s">
        <v>175</v>
      </c>
    </row>
    <row r="254" spans="4:44" x14ac:dyDescent="0.25">
      <c r="D254" t="s">
        <v>138</v>
      </c>
      <c r="L254" t="s">
        <v>172</v>
      </c>
      <c r="N254" t="s">
        <v>237</v>
      </c>
      <c r="T254" t="s">
        <v>146</v>
      </c>
      <c r="AB254" t="s">
        <v>210</v>
      </c>
      <c r="AJ254" t="s">
        <v>176</v>
      </c>
      <c r="AR254" t="s">
        <v>175</v>
      </c>
    </row>
    <row r="255" spans="4:44" x14ac:dyDescent="0.25">
      <c r="D255" t="s">
        <v>138</v>
      </c>
      <c r="L255" t="s">
        <v>172</v>
      </c>
      <c r="N255" t="s">
        <v>222</v>
      </c>
      <c r="T255" t="s">
        <v>146</v>
      </c>
      <c r="AB255" t="s">
        <v>210</v>
      </c>
      <c r="AJ255" t="s">
        <v>176</v>
      </c>
      <c r="AR255" t="s">
        <v>175</v>
      </c>
    </row>
    <row r="256" spans="4:44" x14ac:dyDescent="0.25">
      <c r="D256" t="s">
        <v>138</v>
      </c>
      <c r="L256" t="s">
        <v>172</v>
      </c>
      <c r="N256" t="s">
        <v>222</v>
      </c>
      <c r="T256" t="s">
        <v>146</v>
      </c>
      <c r="AB256" t="s">
        <v>210</v>
      </c>
      <c r="AJ256" t="s">
        <v>176</v>
      </c>
      <c r="AR256" t="s">
        <v>175</v>
      </c>
    </row>
    <row r="257" spans="4:44" x14ac:dyDescent="0.25">
      <c r="D257" t="s">
        <v>138</v>
      </c>
      <c r="L257" t="s">
        <v>172</v>
      </c>
      <c r="N257" t="s">
        <v>225</v>
      </c>
      <c r="T257" t="s">
        <v>146</v>
      </c>
      <c r="AB257" t="s">
        <v>210</v>
      </c>
      <c r="AJ257" t="s">
        <v>176</v>
      </c>
      <c r="AR257" t="s">
        <v>175</v>
      </c>
    </row>
    <row r="258" spans="4:44" x14ac:dyDescent="0.25">
      <c r="D258" t="s">
        <v>138</v>
      </c>
      <c r="L258" t="s">
        <v>172</v>
      </c>
      <c r="N258" t="s">
        <v>225</v>
      </c>
      <c r="T258" t="s">
        <v>146</v>
      </c>
      <c r="AB258" t="s">
        <v>210</v>
      </c>
      <c r="AJ258" t="s">
        <v>176</v>
      </c>
      <c r="AR258" t="s">
        <v>175</v>
      </c>
    </row>
    <row r="259" spans="4:44" x14ac:dyDescent="0.25">
      <c r="D259" t="s">
        <v>138</v>
      </c>
      <c r="L259" t="s">
        <v>172</v>
      </c>
      <c r="N259" t="s">
        <v>223</v>
      </c>
      <c r="T259" t="s">
        <v>146</v>
      </c>
      <c r="AB259" t="s">
        <v>210</v>
      </c>
      <c r="AJ259" t="s">
        <v>176</v>
      </c>
      <c r="AR259" t="s">
        <v>157</v>
      </c>
    </row>
    <row r="260" spans="4:44" x14ac:dyDescent="0.25">
      <c r="D260" t="s">
        <v>138</v>
      </c>
      <c r="L260" t="s">
        <v>172</v>
      </c>
      <c r="N260" t="s">
        <v>223</v>
      </c>
      <c r="T260" t="s">
        <v>146</v>
      </c>
      <c r="AB260" t="s">
        <v>210</v>
      </c>
      <c r="AJ260" t="s">
        <v>176</v>
      </c>
      <c r="AR260" t="s">
        <v>157</v>
      </c>
    </row>
    <row r="261" spans="4:44" x14ac:dyDescent="0.25">
      <c r="D261" t="s">
        <v>138</v>
      </c>
      <c r="L261" t="s">
        <v>172</v>
      </c>
      <c r="N261" t="s">
        <v>229</v>
      </c>
      <c r="T261" t="s">
        <v>146</v>
      </c>
      <c r="AB261" t="s">
        <v>210</v>
      </c>
      <c r="AJ261" t="s">
        <v>177</v>
      </c>
      <c r="AR261" t="s">
        <v>157</v>
      </c>
    </row>
    <row r="262" spans="4:44" x14ac:dyDescent="0.25">
      <c r="D262" t="s">
        <v>138</v>
      </c>
      <c r="L262" t="s">
        <v>172</v>
      </c>
      <c r="N262" t="s">
        <v>229</v>
      </c>
      <c r="T262" t="s">
        <v>146</v>
      </c>
      <c r="AB262" t="s">
        <v>210</v>
      </c>
      <c r="AJ262" t="s">
        <v>177</v>
      </c>
      <c r="AR262" t="s">
        <v>157</v>
      </c>
    </row>
    <row r="263" spans="4:44" x14ac:dyDescent="0.25">
      <c r="D263" t="s">
        <v>176</v>
      </c>
      <c r="L263" t="s">
        <v>172</v>
      </c>
      <c r="N263" t="s">
        <v>219</v>
      </c>
      <c r="T263" t="s">
        <v>146</v>
      </c>
      <c r="AB263" t="s">
        <v>138</v>
      </c>
      <c r="AJ263" t="s">
        <v>177</v>
      </c>
      <c r="AR263" t="s">
        <v>157</v>
      </c>
    </row>
    <row r="264" spans="4:44" x14ac:dyDescent="0.25">
      <c r="D264" t="s">
        <v>176</v>
      </c>
      <c r="L264" t="s">
        <v>172</v>
      </c>
      <c r="N264" t="s">
        <v>219</v>
      </c>
      <c r="T264" t="s">
        <v>146</v>
      </c>
      <c r="AB264" t="s">
        <v>138</v>
      </c>
      <c r="AJ264" t="s">
        <v>177</v>
      </c>
      <c r="AR264" t="s">
        <v>157</v>
      </c>
    </row>
    <row r="265" spans="4:44" x14ac:dyDescent="0.25">
      <c r="D265" t="s">
        <v>176</v>
      </c>
      <c r="L265" t="s">
        <v>172</v>
      </c>
      <c r="N265" t="s">
        <v>235</v>
      </c>
      <c r="T265" t="s">
        <v>146</v>
      </c>
      <c r="AB265" t="s">
        <v>138</v>
      </c>
      <c r="AJ265" t="s">
        <v>177</v>
      </c>
      <c r="AR265" t="s">
        <v>157</v>
      </c>
    </row>
    <row r="266" spans="4:44" x14ac:dyDescent="0.25">
      <c r="D266" t="s">
        <v>176</v>
      </c>
      <c r="L266" t="s">
        <v>172</v>
      </c>
      <c r="N266" t="s">
        <v>235</v>
      </c>
      <c r="T266" t="s">
        <v>146</v>
      </c>
      <c r="AB266" t="s">
        <v>138</v>
      </c>
      <c r="AJ266" t="s">
        <v>177</v>
      </c>
      <c r="AR266" t="s">
        <v>157</v>
      </c>
    </row>
    <row r="267" spans="4:44" x14ac:dyDescent="0.25">
      <c r="D267" t="s">
        <v>176</v>
      </c>
      <c r="L267" t="s">
        <v>172</v>
      </c>
      <c r="N267" t="s">
        <v>236</v>
      </c>
      <c r="T267" t="s">
        <v>179</v>
      </c>
      <c r="AB267" t="s">
        <v>138</v>
      </c>
      <c r="AJ267" t="s">
        <v>177</v>
      </c>
      <c r="AR267" t="s">
        <v>157</v>
      </c>
    </row>
    <row r="268" spans="4:44" x14ac:dyDescent="0.25">
      <c r="D268" t="s">
        <v>176</v>
      </c>
      <c r="L268" t="s">
        <v>172</v>
      </c>
      <c r="N268" t="s">
        <v>236</v>
      </c>
      <c r="T268" t="s">
        <v>179</v>
      </c>
      <c r="AB268" t="s">
        <v>138</v>
      </c>
      <c r="AJ268" t="s">
        <v>177</v>
      </c>
      <c r="AR268" t="s">
        <v>157</v>
      </c>
    </row>
    <row r="269" spans="4:44" x14ac:dyDescent="0.25">
      <c r="D269" t="s">
        <v>176</v>
      </c>
      <c r="L269" t="s">
        <v>172</v>
      </c>
      <c r="N269" t="s">
        <v>232</v>
      </c>
      <c r="T269" t="s">
        <v>179</v>
      </c>
      <c r="AB269" t="s">
        <v>138</v>
      </c>
      <c r="AJ269" t="s">
        <v>177</v>
      </c>
      <c r="AR269" t="s">
        <v>157</v>
      </c>
    </row>
    <row r="270" spans="4:44" x14ac:dyDescent="0.25">
      <c r="D270" t="s">
        <v>176</v>
      </c>
      <c r="L270" t="s">
        <v>172</v>
      </c>
      <c r="N270" t="s">
        <v>232</v>
      </c>
      <c r="T270" t="s">
        <v>179</v>
      </c>
      <c r="AB270" t="s">
        <v>138</v>
      </c>
      <c r="AJ270" t="s">
        <v>177</v>
      </c>
      <c r="AR270" t="s">
        <v>157</v>
      </c>
    </row>
    <row r="271" spans="4:44" x14ac:dyDescent="0.25">
      <c r="D271" t="s">
        <v>176</v>
      </c>
      <c r="L271" t="s">
        <v>172</v>
      </c>
      <c r="N271" t="s">
        <v>231</v>
      </c>
      <c r="T271" t="s">
        <v>179</v>
      </c>
      <c r="AB271" t="s">
        <v>138</v>
      </c>
      <c r="AJ271" t="s">
        <v>177</v>
      </c>
      <c r="AR271" t="s">
        <v>157</v>
      </c>
    </row>
    <row r="272" spans="4:44" x14ac:dyDescent="0.25">
      <c r="D272" t="s">
        <v>176</v>
      </c>
      <c r="L272" t="s">
        <v>172</v>
      </c>
      <c r="N272" t="s">
        <v>231</v>
      </c>
      <c r="T272" t="s">
        <v>179</v>
      </c>
      <c r="AB272" t="s">
        <v>138</v>
      </c>
      <c r="AJ272" t="s">
        <v>177</v>
      </c>
      <c r="AR272" t="s">
        <v>157</v>
      </c>
    </row>
    <row r="273" spans="4:44" x14ac:dyDescent="0.25">
      <c r="D273" t="s">
        <v>176</v>
      </c>
      <c r="L273" t="s">
        <v>172</v>
      </c>
      <c r="N273" t="s">
        <v>220</v>
      </c>
      <c r="T273" t="s">
        <v>179</v>
      </c>
      <c r="AB273" t="s">
        <v>138</v>
      </c>
      <c r="AJ273" t="s">
        <v>177</v>
      </c>
      <c r="AR273" t="s">
        <v>157</v>
      </c>
    </row>
    <row r="274" spans="4:44" x14ac:dyDescent="0.25">
      <c r="D274" t="s">
        <v>176</v>
      </c>
      <c r="L274" t="s">
        <v>172</v>
      </c>
      <c r="N274" t="s">
        <v>220</v>
      </c>
      <c r="T274" t="s">
        <v>179</v>
      </c>
      <c r="AB274" t="s">
        <v>138</v>
      </c>
      <c r="AJ274" t="s">
        <v>177</v>
      </c>
      <c r="AR274" t="s">
        <v>157</v>
      </c>
    </row>
    <row r="275" spans="4:44" x14ac:dyDescent="0.25">
      <c r="D275" t="s">
        <v>176</v>
      </c>
      <c r="L275" t="s">
        <v>173</v>
      </c>
      <c r="N275" t="s">
        <v>221</v>
      </c>
      <c r="T275" t="s">
        <v>179</v>
      </c>
      <c r="AB275" t="s">
        <v>138</v>
      </c>
      <c r="AJ275" t="s">
        <v>177</v>
      </c>
      <c r="AR275" t="s">
        <v>157</v>
      </c>
    </row>
    <row r="276" spans="4:44" x14ac:dyDescent="0.25">
      <c r="D276" t="s">
        <v>176</v>
      </c>
      <c r="L276" t="s">
        <v>173</v>
      </c>
      <c r="N276" t="s">
        <v>221</v>
      </c>
      <c r="T276" t="s">
        <v>179</v>
      </c>
      <c r="AB276" t="s">
        <v>138</v>
      </c>
      <c r="AJ276" t="s">
        <v>177</v>
      </c>
      <c r="AR276" t="s">
        <v>157</v>
      </c>
    </row>
    <row r="277" spans="4:44" x14ac:dyDescent="0.25">
      <c r="D277" t="s">
        <v>176</v>
      </c>
      <c r="L277" t="s">
        <v>173</v>
      </c>
      <c r="N277" t="s">
        <v>237</v>
      </c>
      <c r="T277" t="s">
        <v>180</v>
      </c>
      <c r="AB277" t="s">
        <v>138</v>
      </c>
      <c r="AJ277" t="s">
        <v>177</v>
      </c>
      <c r="AR277" t="s">
        <v>157</v>
      </c>
    </row>
    <row r="278" spans="4:44" x14ac:dyDescent="0.25">
      <c r="D278" t="s">
        <v>176</v>
      </c>
      <c r="L278" t="s">
        <v>173</v>
      </c>
      <c r="N278" t="s">
        <v>237</v>
      </c>
      <c r="T278" t="s">
        <v>180</v>
      </c>
      <c r="AB278" t="s">
        <v>138</v>
      </c>
      <c r="AJ278" t="s">
        <v>177</v>
      </c>
      <c r="AR278" t="s">
        <v>157</v>
      </c>
    </row>
    <row r="279" spans="4:44" x14ac:dyDescent="0.25">
      <c r="D279" t="s">
        <v>176</v>
      </c>
      <c r="L279" t="s">
        <v>173</v>
      </c>
      <c r="N279" t="s">
        <v>222</v>
      </c>
      <c r="T279" t="s">
        <v>180</v>
      </c>
      <c r="AB279" t="s">
        <v>138</v>
      </c>
      <c r="AJ279" t="s">
        <v>177</v>
      </c>
      <c r="AR279" t="s">
        <v>157</v>
      </c>
    </row>
    <row r="280" spans="4:44" x14ac:dyDescent="0.25">
      <c r="D280" t="s">
        <v>176</v>
      </c>
      <c r="L280" t="s">
        <v>173</v>
      </c>
      <c r="N280" t="s">
        <v>222</v>
      </c>
      <c r="T280" t="s">
        <v>180</v>
      </c>
      <c r="AB280" t="s">
        <v>138</v>
      </c>
      <c r="AJ280" t="s">
        <v>177</v>
      </c>
      <c r="AR280" t="s">
        <v>157</v>
      </c>
    </row>
    <row r="281" spans="4:44" x14ac:dyDescent="0.25">
      <c r="D281" t="s">
        <v>176</v>
      </c>
      <c r="L281" t="s">
        <v>173</v>
      </c>
      <c r="N281" t="s">
        <v>223</v>
      </c>
      <c r="T281" t="s">
        <v>181</v>
      </c>
      <c r="AB281" t="s">
        <v>138</v>
      </c>
      <c r="AJ281" t="s">
        <v>177</v>
      </c>
      <c r="AR281" t="s">
        <v>157</v>
      </c>
    </row>
    <row r="282" spans="4:44" x14ac:dyDescent="0.25">
      <c r="D282" t="s">
        <v>176</v>
      </c>
      <c r="L282" t="s">
        <v>173</v>
      </c>
      <c r="N282" t="s">
        <v>223</v>
      </c>
      <c r="T282" t="s">
        <v>181</v>
      </c>
      <c r="AB282" t="s">
        <v>138</v>
      </c>
      <c r="AJ282" t="s">
        <v>177</v>
      </c>
      <c r="AR282" t="s">
        <v>157</v>
      </c>
    </row>
    <row r="283" spans="4:44" x14ac:dyDescent="0.25">
      <c r="D283" t="s">
        <v>176</v>
      </c>
      <c r="L283" t="s">
        <v>173</v>
      </c>
      <c r="N283" t="s">
        <v>229</v>
      </c>
      <c r="T283" t="s">
        <v>181</v>
      </c>
      <c r="AB283" t="s">
        <v>138</v>
      </c>
      <c r="AJ283" t="s">
        <v>177</v>
      </c>
      <c r="AR283" t="s">
        <v>157</v>
      </c>
    </row>
    <row r="284" spans="4:44" x14ac:dyDescent="0.25">
      <c r="D284" t="s">
        <v>176</v>
      </c>
      <c r="L284" t="s">
        <v>173</v>
      </c>
      <c r="N284" t="s">
        <v>229</v>
      </c>
      <c r="T284" t="s">
        <v>181</v>
      </c>
      <c r="AB284" t="s">
        <v>138</v>
      </c>
      <c r="AJ284" t="s">
        <v>177</v>
      </c>
      <c r="AR284" t="s">
        <v>157</v>
      </c>
    </row>
    <row r="285" spans="4:44" x14ac:dyDescent="0.25">
      <c r="D285" t="s">
        <v>176</v>
      </c>
      <c r="L285" t="s">
        <v>173</v>
      </c>
      <c r="N285" t="s">
        <v>226</v>
      </c>
      <c r="T285" t="s">
        <v>181</v>
      </c>
      <c r="AB285" t="s">
        <v>138</v>
      </c>
      <c r="AJ285" t="s">
        <v>177</v>
      </c>
      <c r="AR285" t="s">
        <v>210</v>
      </c>
    </row>
    <row r="286" spans="4:44" x14ac:dyDescent="0.25">
      <c r="D286" t="s">
        <v>176</v>
      </c>
      <c r="L286" t="s">
        <v>173</v>
      </c>
      <c r="N286" t="s">
        <v>226</v>
      </c>
      <c r="T286" t="s">
        <v>181</v>
      </c>
      <c r="AB286" t="s">
        <v>138</v>
      </c>
      <c r="AJ286" t="s">
        <v>177</v>
      </c>
      <c r="AR286" t="s">
        <v>210</v>
      </c>
    </row>
    <row r="287" spans="4:44" x14ac:dyDescent="0.25">
      <c r="D287" t="s">
        <v>176</v>
      </c>
      <c r="L287" t="s">
        <v>173</v>
      </c>
      <c r="N287" t="s">
        <v>219</v>
      </c>
      <c r="T287" t="s">
        <v>181</v>
      </c>
      <c r="AB287" t="s">
        <v>176</v>
      </c>
      <c r="AJ287" t="s">
        <v>146</v>
      </c>
      <c r="AR287" t="s">
        <v>210</v>
      </c>
    </row>
    <row r="288" spans="4:44" x14ac:dyDescent="0.25">
      <c r="D288" t="s">
        <v>176</v>
      </c>
      <c r="L288" t="s">
        <v>173</v>
      </c>
      <c r="N288" t="s">
        <v>219</v>
      </c>
      <c r="T288" t="s">
        <v>181</v>
      </c>
      <c r="AB288" t="s">
        <v>176</v>
      </c>
      <c r="AJ288" t="s">
        <v>146</v>
      </c>
      <c r="AR288" t="s">
        <v>210</v>
      </c>
    </row>
    <row r="289" spans="4:44" x14ac:dyDescent="0.25">
      <c r="D289" t="s">
        <v>177</v>
      </c>
      <c r="L289" t="s">
        <v>173</v>
      </c>
      <c r="N289" t="s">
        <v>235</v>
      </c>
      <c r="T289" t="s">
        <v>182</v>
      </c>
      <c r="AB289" t="s">
        <v>176</v>
      </c>
      <c r="AJ289" t="s">
        <v>146</v>
      </c>
      <c r="AR289" t="s">
        <v>210</v>
      </c>
    </row>
    <row r="290" spans="4:44" x14ac:dyDescent="0.25">
      <c r="D290" t="s">
        <v>177</v>
      </c>
      <c r="L290" t="s">
        <v>173</v>
      </c>
      <c r="N290" t="s">
        <v>235</v>
      </c>
      <c r="T290" t="s">
        <v>182</v>
      </c>
      <c r="AB290" t="s">
        <v>176</v>
      </c>
      <c r="AJ290" t="s">
        <v>146</v>
      </c>
      <c r="AR290" t="s">
        <v>210</v>
      </c>
    </row>
    <row r="291" spans="4:44" x14ac:dyDescent="0.25">
      <c r="D291" t="s">
        <v>177</v>
      </c>
      <c r="L291" t="s">
        <v>173</v>
      </c>
      <c r="N291" t="s">
        <v>236</v>
      </c>
      <c r="T291" t="s">
        <v>183</v>
      </c>
      <c r="AB291" t="s">
        <v>176</v>
      </c>
      <c r="AJ291" t="s">
        <v>146</v>
      </c>
      <c r="AR291" t="s">
        <v>210</v>
      </c>
    </row>
    <row r="292" spans="4:44" x14ac:dyDescent="0.25">
      <c r="D292" t="s">
        <v>177</v>
      </c>
      <c r="L292" t="s">
        <v>173</v>
      </c>
      <c r="N292" t="s">
        <v>236</v>
      </c>
      <c r="T292" t="s">
        <v>183</v>
      </c>
      <c r="AB292" t="s">
        <v>176</v>
      </c>
      <c r="AJ292" t="s">
        <v>146</v>
      </c>
      <c r="AR292" t="s">
        <v>210</v>
      </c>
    </row>
    <row r="293" spans="4:44" x14ac:dyDescent="0.25">
      <c r="D293" t="s">
        <v>177</v>
      </c>
      <c r="L293" t="s">
        <v>173</v>
      </c>
      <c r="N293" t="s">
        <v>232</v>
      </c>
      <c r="T293" t="s">
        <v>183</v>
      </c>
      <c r="AB293" t="s">
        <v>176</v>
      </c>
      <c r="AJ293" t="s">
        <v>146</v>
      </c>
      <c r="AR293" t="s">
        <v>210</v>
      </c>
    </row>
    <row r="294" spans="4:44" x14ac:dyDescent="0.25">
      <c r="D294" t="s">
        <v>177</v>
      </c>
      <c r="L294" t="s">
        <v>173</v>
      </c>
      <c r="N294" t="s">
        <v>232</v>
      </c>
      <c r="T294" t="s">
        <v>183</v>
      </c>
      <c r="AB294" t="s">
        <v>176</v>
      </c>
      <c r="AJ294" t="s">
        <v>146</v>
      </c>
      <c r="AR294" t="s">
        <v>210</v>
      </c>
    </row>
    <row r="295" spans="4:44" x14ac:dyDescent="0.25">
      <c r="D295" t="s">
        <v>177</v>
      </c>
      <c r="L295" t="s">
        <v>173</v>
      </c>
      <c r="N295" t="s">
        <v>231</v>
      </c>
      <c r="T295" t="s">
        <v>183</v>
      </c>
      <c r="AB295" t="s">
        <v>176</v>
      </c>
      <c r="AJ295" t="s">
        <v>146</v>
      </c>
      <c r="AR295" t="s">
        <v>210</v>
      </c>
    </row>
    <row r="296" spans="4:44" x14ac:dyDescent="0.25">
      <c r="D296" t="s">
        <v>177</v>
      </c>
      <c r="L296" t="s">
        <v>173</v>
      </c>
      <c r="N296" t="s">
        <v>231</v>
      </c>
      <c r="T296" t="s">
        <v>183</v>
      </c>
      <c r="AB296" t="s">
        <v>176</v>
      </c>
      <c r="AJ296" t="s">
        <v>146</v>
      </c>
      <c r="AR296" t="s">
        <v>210</v>
      </c>
    </row>
    <row r="297" spans="4:44" x14ac:dyDescent="0.25">
      <c r="D297" t="s">
        <v>177</v>
      </c>
      <c r="L297" t="s">
        <v>173</v>
      </c>
      <c r="N297" t="s">
        <v>220</v>
      </c>
      <c r="T297" t="s">
        <v>183</v>
      </c>
      <c r="AB297" t="s">
        <v>176</v>
      </c>
      <c r="AJ297" t="s">
        <v>146</v>
      </c>
      <c r="AR297" t="s">
        <v>210</v>
      </c>
    </row>
    <row r="298" spans="4:44" x14ac:dyDescent="0.25">
      <c r="D298" t="s">
        <v>177</v>
      </c>
      <c r="L298" t="s">
        <v>173</v>
      </c>
      <c r="N298" t="s">
        <v>220</v>
      </c>
      <c r="T298" t="s">
        <v>183</v>
      </c>
      <c r="AB298" t="s">
        <v>176</v>
      </c>
      <c r="AJ298" t="s">
        <v>146</v>
      </c>
      <c r="AR298" t="s">
        <v>210</v>
      </c>
    </row>
    <row r="299" spans="4:44" x14ac:dyDescent="0.25">
      <c r="D299" t="s">
        <v>177</v>
      </c>
      <c r="L299" t="s">
        <v>173</v>
      </c>
      <c r="N299" t="s">
        <v>221</v>
      </c>
      <c r="T299" t="s">
        <v>183</v>
      </c>
      <c r="AB299" t="s">
        <v>176</v>
      </c>
      <c r="AJ299" t="s">
        <v>146</v>
      </c>
      <c r="AR299" t="s">
        <v>210</v>
      </c>
    </row>
    <row r="300" spans="4:44" x14ac:dyDescent="0.25">
      <c r="D300" t="s">
        <v>177</v>
      </c>
      <c r="L300" t="s">
        <v>173</v>
      </c>
      <c r="N300" t="s">
        <v>221</v>
      </c>
      <c r="T300" t="s">
        <v>183</v>
      </c>
      <c r="AB300" t="s">
        <v>176</v>
      </c>
      <c r="AJ300" t="s">
        <v>146</v>
      </c>
      <c r="AR300" t="s">
        <v>210</v>
      </c>
    </row>
    <row r="301" spans="4:44" x14ac:dyDescent="0.25">
      <c r="D301" t="s">
        <v>177</v>
      </c>
      <c r="L301" t="s">
        <v>197</v>
      </c>
      <c r="N301" t="s">
        <v>237</v>
      </c>
      <c r="T301" t="s">
        <v>184</v>
      </c>
      <c r="AB301" t="s">
        <v>176</v>
      </c>
      <c r="AJ301" t="s">
        <v>146</v>
      </c>
      <c r="AR301" t="s">
        <v>210</v>
      </c>
    </row>
    <row r="302" spans="4:44" x14ac:dyDescent="0.25">
      <c r="D302" t="s">
        <v>177</v>
      </c>
      <c r="L302" t="s">
        <v>197</v>
      </c>
      <c r="N302" t="s">
        <v>237</v>
      </c>
      <c r="T302" t="s">
        <v>184</v>
      </c>
      <c r="AB302" t="s">
        <v>176</v>
      </c>
      <c r="AJ302" t="s">
        <v>146</v>
      </c>
      <c r="AR302" t="s">
        <v>210</v>
      </c>
    </row>
    <row r="303" spans="4:44" x14ac:dyDescent="0.25">
      <c r="D303" t="s">
        <v>177</v>
      </c>
      <c r="L303" t="s">
        <v>197</v>
      </c>
      <c r="N303" t="s">
        <v>222</v>
      </c>
      <c r="T303" t="s">
        <v>184</v>
      </c>
      <c r="AB303" t="s">
        <v>176</v>
      </c>
      <c r="AJ303" t="s">
        <v>146</v>
      </c>
      <c r="AR303" t="s">
        <v>210</v>
      </c>
    </row>
    <row r="304" spans="4:44" x14ac:dyDescent="0.25">
      <c r="D304" t="s">
        <v>177</v>
      </c>
      <c r="L304" t="s">
        <v>197</v>
      </c>
      <c r="N304" t="s">
        <v>222</v>
      </c>
      <c r="T304" t="s">
        <v>184</v>
      </c>
      <c r="AB304" t="s">
        <v>176</v>
      </c>
      <c r="AJ304" t="s">
        <v>146</v>
      </c>
      <c r="AR304" t="s">
        <v>210</v>
      </c>
    </row>
    <row r="305" spans="4:44" x14ac:dyDescent="0.25">
      <c r="D305" t="s">
        <v>177</v>
      </c>
      <c r="L305" t="s">
        <v>197</v>
      </c>
      <c r="N305" t="s">
        <v>225</v>
      </c>
      <c r="T305" t="s">
        <v>184</v>
      </c>
      <c r="AB305" t="s">
        <v>176</v>
      </c>
      <c r="AJ305" t="s">
        <v>146</v>
      </c>
      <c r="AR305" t="s">
        <v>210</v>
      </c>
    </row>
    <row r="306" spans="4:44" x14ac:dyDescent="0.25">
      <c r="D306" t="s">
        <v>177</v>
      </c>
      <c r="L306" t="s">
        <v>197</v>
      </c>
      <c r="N306" t="s">
        <v>225</v>
      </c>
      <c r="T306" t="s">
        <v>184</v>
      </c>
      <c r="AB306" t="s">
        <v>176</v>
      </c>
      <c r="AJ306" t="s">
        <v>146</v>
      </c>
      <c r="AR306" t="s">
        <v>210</v>
      </c>
    </row>
    <row r="307" spans="4:44" x14ac:dyDescent="0.25">
      <c r="D307" t="s">
        <v>177</v>
      </c>
      <c r="L307" t="s">
        <v>197</v>
      </c>
      <c r="N307" t="s">
        <v>233</v>
      </c>
      <c r="T307" t="s">
        <v>185</v>
      </c>
      <c r="AB307" t="s">
        <v>176</v>
      </c>
      <c r="AJ307" t="s">
        <v>146</v>
      </c>
      <c r="AR307" t="s">
        <v>210</v>
      </c>
    </row>
    <row r="308" spans="4:44" x14ac:dyDescent="0.25">
      <c r="D308" t="s">
        <v>177</v>
      </c>
      <c r="L308" t="s">
        <v>197</v>
      </c>
      <c r="N308" t="s">
        <v>233</v>
      </c>
      <c r="T308" t="s">
        <v>185</v>
      </c>
      <c r="AB308" t="s">
        <v>176</v>
      </c>
      <c r="AJ308" t="s">
        <v>146</v>
      </c>
      <c r="AR308" t="s">
        <v>210</v>
      </c>
    </row>
    <row r="309" spans="4:44" x14ac:dyDescent="0.25">
      <c r="D309" t="s">
        <v>177</v>
      </c>
      <c r="L309" t="s">
        <v>197</v>
      </c>
      <c r="N309" t="s">
        <v>223</v>
      </c>
      <c r="T309" t="s">
        <v>186</v>
      </c>
      <c r="AB309" t="s">
        <v>176</v>
      </c>
      <c r="AJ309" t="s">
        <v>146</v>
      </c>
      <c r="AR309" t="s">
        <v>138</v>
      </c>
    </row>
    <row r="310" spans="4:44" x14ac:dyDescent="0.25">
      <c r="D310" t="s">
        <v>177</v>
      </c>
      <c r="L310" t="s">
        <v>197</v>
      </c>
      <c r="N310" t="s">
        <v>223</v>
      </c>
      <c r="T310" t="s">
        <v>186</v>
      </c>
      <c r="AB310" t="s">
        <v>176</v>
      </c>
      <c r="AJ310" t="s">
        <v>146</v>
      </c>
      <c r="AR310" t="s">
        <v>138</v>
      </c>
    </row>
    <row r="311" spans="4:44" x14ac:dyDescent="0.25">
      <c r="D311" t="s">
        <v>177</v>
      </c>
      <c r="L311" t="s">
        <v>197</v>
      </c>
      <c r="N311" t="s">
        <v>229</v>
      </c>
      <c r="T311" t="s">
        <v>186</v>
      </c>
      <c r="AB311" t="s">
        <v>176</v>
      </c>
      <c r="AJ311" t="s">
        <v>146</v>
      </c>
      <c r="AR311" t="s">
        <v>138</v>
      </c>
    </row>
    <row r="312" spans="4:44" x14ac:dyDescent="0.25">
      <c r="D312" t="s">
        <v>177</v>
      </c>
      <c r="L312" t="s">
        <v>197</v>
      </c>
      <c r="N312" t="s">
        <v>229</v>
      </c>
      <c r="T312" t="s">
        <v>186</v>
      </c>
      <c r="AB312" t="s">
        <v>176</v>
      </c>
      <c r="AJ312" t="s">
        <v>146</v>
      </c>
      <c r="AR312" t="s">
        <v>138</v>
      </c>
    </row>
    <row r="313" spans="4:44" x14ac:dyDescent="0.25">
      <c r="D313" t="s">
        <v>177</v>
      </c>
      <c r="L313" t="s">
        <v>197</v>
      </c>
      <c r="N313" t="s">
        <v>235</v>
      </c>
      <c r="T313" t="s">
        <v>186</v>
      </c>
      <c r="AB313" t="s">
        <v>177</v>
      </c>
      <c r="AJ313" t="s">
        <v>178</v>
      </c>
      <c r="AR313" t="s">
        <v>138</v>
      </c>
    </row>
    <row r="314" spans="4:44" x14ac:dyDescent="0.25">
      <c r="D314" t="s">
        <v>177</v>
      </c>
      <c r="L314" t="s">
        <v>197</v>
      </c>
      <c r="N314" t="s">
        <v>235</v>
      </c>
      <c r="T314" t="s">
        <v>186</v>
      </c>
      <c r="AB314" t="s">
        <v>177</v>
      </c>
      <c r="AJ314" t="s">
        <v>178</v>
      </c>
      <c r="AR314" t="s">
        <v>138</v>
      </c>
    </row>
    <row r="315" spans="4:44" x14ac:dyDescent="0.25">
      <c r="D315" t="s">
        <v>146</v>
      </c>
      <c r="L315" t="s">
        <v>198</v>
      </c>
      <c r="N315" t="s">
        <v>236</v>
      </c>
      <c r="T315" t="s">
        <v>186</v>
      </c>
      <c r="AB315" t="s">
        <v>177</v>
      </c>
      <c r="AJ315" t="s">
        <v>178</v>
      </c>
      <c r="AR315" t="s">
        <v>138</v>
      </c>
    </row>
    <row r="316" spans="4:44" x14ac:dyDescent="0.25">
      <c r="D316" t="s">
        <v>146</v>
      </c>
      <c r="L316" t="s">
        <v>198</v>
      </c>
      <c r="N316" t="s">
        <v>236</v>
      </c>
      <c r="T316" t="s">
        <v>186</v>
      </c>
      <c r="AB316" t="s">
        <v>177</v>
      </c>
      <c r="AJ316" t="s">
        <v>178</v>
      </c>
      <c r="AR316" t="s">
        <v>138</v>
      </c>
    </row>
    <row r="317" spans="4:44" x14ac:dyDescent="0.25">
      <c r="D317" t="s">
        <v>146</v>
      </c>
      <c r="L317" t="s">
        <v>199</v>
      </c>
      <c r="N317" t="s">
        <v>232</v>
      </c>
      <c r="T317" t="s">
        <v>186</v>
      </c>
      <c r="AB317" t="s">
        <v>177</v>
      </c>
      <c r="AJ317" t="s">
        <v>178</v>
      </c>
      <c r="AR317" t="s">
        <v>138</v>
      </c>
    </row>
    <row r="318" spans="4:44" x14ac:dyDescent="0.25">
      <c r="D318" t="s">
        <v>146</v>
      </c>
      <c r="L318" t="s">
        <v>199</v>
      </c>
      <c r="N318" t="s">
        <v>232</v>
      </c>
      <c r="T318" t="s">
        <v>186</v>
      </c>
      <c r="AB318" t="s">
        <v>177</v>
      </c>
      <c r="AJ318" t="s">
        <v>178</v>
      </c>
      <c r="AR318" t="s">
        <v>138</v>
      </c>
    </row>
    <row r="319" spans="4:44" x14ac:dyDescent="0.25">
      <c r="D319" t="s">
        <v>146</v>
      </c>
      <c r="L319" t="s">
        <v>199</v>
      </c>
      <c r="N319" t="s">
        <v>231</v>
      </c>
      <c r="T319" t="s">
        <v>186</v>
      </c>
      <c r="AB319" t="s">
        <v>177</v>
      </c>
      <c r="AJ319" t="s">
        <v>178</v>
      </c>
      <c r="AR319" t="s">
        <v>138</v>
      </c>
    </row>
    <row r="320" spans="4:44" x14ac:dyDescent="0.25">
      <c r="D320" t="s">
        <v>146</v>
      </c>
      <c r="L320" t="s">
        <v>199</v>
      </c>
      <c r="N320" t="s">
        <v>231</v>
      </c>
      <c r="T320" t="s">
        <v>186</v>
      </c>
      <c r="AB320" t="s">
        <v>177</v>
      </c>
      <c r="AJ320" t="s">
        <v>178</v>
      </c>
      <c r="AR320" t="s">
        <v>138</v>
      </c>
    </row>
    <row r="321" spans="4:44" x14ac:dyDescent="0.25">
      <c r="D321" t="s">
        <v>146</v>
      </c>
      <c r="L321" t="s">
        <v>174</v>
      </c>
      <c r="N321" t="s">
        <v>228</v>
      </c>
      <c r="T321" t="s">
        <v>186</v>
      </c>
      <c r="AB321" t="s">
        <v>177</v>
      </c>
      <c r="AJ321" t="s">
        <v>178</v>
      </c>
      <c r="AR321" t="s">
        <v>138</v>
      </c>
    </row>
    <row r="322" spans="4:44" x14ac:dyDescent="0.25">
      <c r="D322" t="s">
        <v>146</v>
      </c>
      <c r="L322" t="s">
        <v>174</v>
      </c>
      <c r="N322" t="s">
        <v>228</v>
      </c>
      <c r="T322" t="s">
        <v>158</v>
      </c>
      <c r="AB322" t="s">
        <v>177</v>
      </c>
      <c r="AJ322" t="s">
        <v>178</v>
      </c>
      <c r="AR322" t="s">
        <v>138</v>
      </c>
    </row>
    <row r="323" spans="4:44" x14ac:dyDescent="0.25">
      <c r="D323" t="s">
        <v>146</v>
      </c>
      <c r="L323" t="s">
        <v>174</v>
      </c>
      <c r="N323" t="s">
        <v>220</v>
      </c>
      <c r="T323" t="s">
        <v>158</v>
      </c>
      <c r="AB323" t="s">
        <v>177</v>
      </c>
      <c r="AJ323" t="s">
        <v>178</v>
      </c>
      <c r="AR323" t="s">
        <v>138</v>
      </c>
    </row>
    <row r="324" spans="4:44" x14ac:dyDescent="0.25">
      <c r="D324" t="s">
        <v>146</v>
      </c>
      <c r="L324" t="s">
        <v>174</v>
      </c>
      <c r="N324" t="s">
        <v>220</v>
      </c>
      <c r="T324" t="s">
        <v>187</v>
      </c>
      <c r="AB324" t="s">
        <v>177</v>
      </c>
      <c r="AJ324" t="s">
        <v>178</v>
      </c>
      <c r="AR324" t="s">
        <v>138</v>
      </c>
    </row>
    <row r="325" spans="4:44" x14ac:dyDescent="0.25">
      <c r="D325" t="s">
        <v>146</v>
      </c>
      <c r="L325" t="s">
        <v>174</v>
      </c>
      <c r="N325" t="s">
        <v>221</v>
      </c>
      <c r="T325" t="s">
        <v>187</v>
      </c>
      <c r="AB325" t="s">
        <v>177</v>
      </c>
      <c r="AJ325" t="s">
        <v>178</v>
      </c>
      <c r="AR325" t="s">
        <v>138</v>
      </c>
    </row>
    <row r="326" spans="4:44" x14ac:dyDescent="0.25">
      <c r="D326" t="s">
        <v>146</v>
      </c>
      <c r="L326" t="s">
        <v>174</v>
      </c>
      <c r="N326" t="s">
        <v>221</v>
      </c>
      <c r="T326" t="s">
        <v>187</v>
      </c>
      <c r="AB326" t="s">
        <v>177</v>
      </c>
      <c r="AJ326" t="s">
        <v>178</v>
      </c>
      <c r="AR326" t="s">
        <v>138</v>
      </c>
    </row>
    <row r="327" spans="4:44" x14ac:dyDescent="0.25">
      <c r="D327" t="s">
        <v>146</v>
      </c>
      <c r="L327" t="s">
        <v>174</v>
      </c>
      <c r="N327" t="s">
        <v>237</v>
      </c>
      <c r="T327" t="s">
        <v>187</v>
      </c>
      <c r="AB327" t="s">
        <v>177</v>
      </c>
      <c r="AJ327" t="s">
        <v>178</v>
      </c>
      <c r="AR327" t="s">
        <v>138</v>
      </c>
    </row>
    <row r="328" spans="4:44" x14ac:dyDescent="0.25">
      <c r="D328" t="s">
        <v>146</v>
      </c>
      <c r="L328" t="s">
        <v>174</v>
      </c>
      <c r="N328" t="s">
        <v>237</v>
      </c>
      <c r="T328" t="s">
        <v>188</v>
      </c>
      <c r="AB328" t="s">
        <v>177</v>
      </c>
      <c r="AJ328" t="s">
        <v>178</v>
      </c>
      <c r="AR328" t="s">
        <v>138</v>
      </c>
    </row>
    <row r="329" spans="4:44" x14ac:dyDescent="0.25">
      <c r="D329" t="s">
        <v>146</v>
      </c>
      <c r="L329" t="s">
        <v>175</v>
      </c>
      <c r="N329" t="s">
        <v>222</v>
      </c>
      <c r="T329" t="s">
        <v>188</v>
      </c>
      <c r="AB329" t="s">
        <v>177</v>
      </c>
      <c r="AJ329" t="s">
        <v>178</v>
      </c>
      <c r="AR329" t="s">
        <v>138</v>
      </c>
    </row>
    <row r="330" spans="4:44" x14ac:dyDescent="0.25">
      <c r="D330" t="s">
        <v>146</v>
      </c>
      <c r="L330" t="s">
        <v>175</v>
      </c>
      <c r="N330" t="s">
        <v>222</v>
      </c>
      <c r="T330" t="s">
        <v>188</v>
      </c>
      <c r="AB330" t="s">
        <v>177</v>
      </c>
      <c r="AJ330" t="s">
        <v>178</v>
      </c>
      <c r="AR330" t="s">
        <v>138</v>
      </c>
    </row>
    <row r="331" spans="4:44" x14ac:dyDescent="0.25">
      <c r="D331" t="s">
        <v>146</v>
      </c>
      <c r="L331" t="s">
        <v>175</v>
      </c>
      <c r="N331" t="s">
        <v>223</v>
      </c>
      <c r="T331" t="s">
        <v>188</v>
      </c>
      <c r="AB331" t="s">
        <v>177</v>
      </c>
      <c r="AJ331" t="s">
        <v>178</v>
      </c>
      <c r="AR331" t="s">
        <v>138</v>
      </c>
    </row>
    <row r="332" spans="4:44" x14ac:dyDescent="0.25">
      <c r="D332" t="s">
        <v>146</v>
      </c>
      <c r="L332" t="s">
        <v>175</v>
      </c>
      <c r="N332" t="s">
        <v>223</v>
      </c>
      <c r="T332" t="s">
        <v>188</v>
      </c>
      <c r="AB332" t="s">
        <v>177</v>
      </c>
      <c r="AJ332" t="s">
        <v>178</v>
      </c>
      <c r="AR332" t="s">
        <v>138</v>
      </c>
    </row>
    <row r="333" spans="4:44" x14ac:dyDescent="0.25">
      <c r="D333" t="s">
        <v>146</v>
      </c>
      <c r="L333" t="s">
        <v>175</v>
      </c>
      <c r="N333" t="s">
        <v>229</v>
      </c>
      <c r="T333" t="s">
        <v>188</v>
      </c>
      <c r="AB333" t="s">
        <v>177</v>
      </c>
      <c r="AJ333" t="s">
        <v>178</v>
      </c>
      <c r="AR333" t="s">
        <v>176</v>
      </c>
    </row>
    <row r="334" spans="4:44" x14ac:dyDescent="0.25">
      <c r="D334" t="s">
        <v>146</v>
      </c>
      <c r="L334" t="s">
        <v>175</v>
      </c>
      <c r="N334" t="s">
        <v>229</v>
      </c>
      <c r="T334" t="s">
        <v>188</v>
      </c>
      <c r="AB334" t="s">
        <v>177</v>
      </c>
      <c r="AJ334" t="s">
        <v>178</v>
      </c>
      <c r="AR334" t="s">
        <v>176</v>
      </c>
    </row>
    <row r="335" spans="4:44" x14ac:dyDescent="0.25">
      <c r="D335" t="s">
        <v>146</v>
      </c>
      <c r="L335" t="s">
        <v>175</v>
      </c>
      <c r="N335" t="s">
        <v>219</v>
      </c>
      <c r="T335" t="s">
        <v>188</v>
      </c>
      <c r="AB335" t="s">
        <v>177</v>
      </c>
      <c r="AJ335" t="s">
        <v>178</v>
      </c>
      <c r="AR335" t="s">
        <v>176</v>
      </c>
    </row>
    <row r="336" spans="4:44" x14ac:dyDescent="0.25">
      <c r="D336" t="s">
        <v>146</v>
      </c>
      <c r="L336" t="s">
        <v>175</v>
      </c>
      <c r="N336" t="s">
        <v>219</v>
      </c>
      <c r="T336" t="s">
        <v>188</v>
      </c>
      <c r="AB336" t="s">
        <v>177</v>
      </c>
      <c r="AJ336" t="s">
        <v>178</v>
      </c>
      <c r="AR336" t="s">
        <v>176</v>
      </c>
    </row>
    <row r="337" spans="4:44" x14ac:dyDescent="0.25">
      <c r="D337" t="s">
        <v>146</v>
      </c>
      <c r="L337" t="s">
        <v>175</v>
      </c>
      <c r="N337" t="s">
        <v>235</v>
      </c>
      <c r="T337" t="s">
        <v>188</v>
      </c>
      <c r="AB337" t="s">
        <v>177</v>
      </c>
      <c r="AJ337" t="s">
        <v>178</v>
      </c>
      <c r="AR337" t="s">
        <v>176</v>
      </c>
    </row>
    <row r="338" spans="4:44" x14ac:dyDescent="0.25">
      <c r="D338" t="s">
        <v>146</v>
      </c>
      <c r="L338" t="s">
        <v>175</v>
      </c>
      <c r="N338" t="s">
        <v>235</v>
      </c>
      <c r="T338" t="s">
        <v>188</v>
      </c>
      <c r="AB338" t="s">
        <v>177</v>
      </c>
      <c r="AJ338" t="s">
        <v>178</v>
      </c>
      <c r="AR338" t="s">
        <v>176</v>
      </c>
    </row>
    <row r="339" spans="4:44" x14ac:dyDescent="0.25">
      <c r="D339" t="s">
        <v>146</v>
      </c>
      <c r="L339" t="s">
        <v>175</v>
      </c>
      <c r="N339" t="s">
        <v>236</v>
      </c>
      <c r="T339" t="s">
        <v>188</v>
      </c>
      <c r="AB339" t="s">
        <v>146</v>
      </c>
      <c r="AJ339" t="s">
        <v>179</v>
      </c>
      <c r="AR339" t="s">
        <v>176</v>
      </c>
    </row>
    <row r="340" spans="4:44" x14ac:dyDescent="0.25">
      <c r="D340" t="s">
        <v>146</v>
      </c>
      <c r="L340" t="s">
        <v>175</v>
      </c>
      <c r="N340" t="s">
        <v>236</v>
      </c>
      <c r="T340" t="s">
        <v>188</v>
      </c>
      <c r="AB340" t="s">
        <v>146</v>
      </c>
      <c r="AJ340" t="s">
        <v>179</v>
      </c>
      <c r="AR340" t="s">
        <v>176</v>
      </c>
    </row>
    <row r="341" spans="4:44" x14ac:dyDescent="0.25">
      <c r="D341" t="s">
        <v>178</v>
      </c>
      <c r="L341" t="s">
        <v>175</v>
      </c>
      <c r="N341" t="s">
        <v>232</v>
      </c>
      <c r="T341" t="s">
        <v>188</v>
      </c>
      <c r="AB341" t="s">
        <v>146</v>
      </c>
      <c r="AJ341" t="s">
        <v>179</v>
      </c>
      <c r="AR341" t="s">
        <v>176</v>
      </c>
    </row>
    <row r="342" spans="4:44" x14ac:dyDescent="0.25">
      <c r="D342" t="s">
        <v>178</v>
      </c>
      <c r="L342" t="s">
        <v>175</v>
      </c>
      <c r="N342" t="s">
        <v>232</v>
      </c>
      <c r="T342" t="s">
        <v>188</v>
      </c>
      <c r="AB342" t="s">
        <v>146</v>
      </c>
      <c r="AJ342" t="s">
        <v>179</v>
      </c>
      <c r="AR342" t="s">
        <v>176</v>
      </c>
    </row>
    <row r="343" spans="4:44" x14ac:dyDescent="0.25">
      <c r="D343" t="s">
        <v>178</v>
      </c>
      <c r="L343" t="s">
        <v>175</v>
      </c>
      <c r="N343" t="s">
        <v>231</v>
      </c>
      <c r="T343" t="s">
        <v>188</v>
      </c>
      <c r="AB343" t="s">
        <v>146</v>
      </c>
      <c r="AJ343" t="s">
        <v>179</v>
      </c>
      <c r="AR343" t="s">
        <v>176</v>
      </c>
    </row>
    <row r="344" spans="4:44" x14ac:dyDescent="0.25">
      <c r="D344" t="s">
        <v>178</v>
      </c>
      <c r="L344" t="s">
        <v>175</v>
      </c>
      <c r="N344" t="s">
        <v>231</v>
      </c>
      <c r="T344" t="s">
        <v>188</v>
      </c>
      <c r="AB344" t="s">
        <v>146</v>
      </c>
      <c r="AJ344" t="s">
        <v>179</v>
      </c>
      <c r="AR344" t="s">
        <v>176</v>
      </c>
    </row>
    <row r="345" spans="4:44" x14ac:dyDescent="0.25">
      <c r="D345" t="s">
        <v>178</v>
      </c>
      <c r="L345" t="s">
        <v>175</v>
      </c>
      <c r="N345" t="s">
        <v>228</v>
      </c>
      <c r="T345" t="s">
        <v>188</v>
      </c>
      <c r="AB345" t="s">
        <v>146</v>
      </c>
      <c r="AJ345" t="s">
        <v>179</v>
      </c>
      <c r="AR345" t="s">
        <v>176</v>
      </c>
    </row>
    <row r="346" spans="4:44" x14ac:dyDescent="0.25">
      <c r="D346" t="s">
        <v>178</v>
      </c>
      <c r="L346" t="s">
        <v>175</v>
      </c>
      <c r="N346" t="s">
        <v>228</v>
      </c>
      <c r="T346" t="s">
        <v>188</v>
      </c>
      <c r="AB346" t="s">
        <v>146</v>
      </c>
      <c r="AJ346" t="s">
        <v>179</v>
      </c>
      <c r="AR346" t="s">
        <v>176</v>
      </c>
    </row>
    <row r="347" spans="4:44" x14ac:dyDescent="0.25">
      <c r="D347" t="s">
        <v>178</v>
      </c>
      <c r="L347" t="s">
        <v>175</v>
      </c>
      <c r="N347" t="s">
        <v>220</v>
      </c>
      <c r="T347" t="s">
        <v>188</v>
      </c>
      <c r="AB347" t="s">
        <v>146</v>
      </c>
      <c r="AJ347" t="s">
        <v>180</v>
      </c>
      <c r="AR347" t="s">
        <v>176</v>
      </c>
    </row>
    <row r="348" spans="4:44" x14ac:dyDescent="0.25">
      <c r="D348" t="s">
        <v>178</v>
      </c>
      <c r="L348" t="s">
        <v>175</v>
      </c>
      <c r="N348" t="s">
        <v>220</v>
      </c>
      <c r="T348" t="s">
        <v>188</v>
      </c>
      <c r="AB348" t="s">
        <v>146</v>
      </c>
      <c r="AJ348" t="s">
        <v>180</v>
      </c>
      <c r="AR348" t="s">
        <v>176</v>
      </c>
    </row>
    <row r="349" spans="4:44" x14ac:dyDescent="0.25">
      <c r="D349" t="s">
        <v>178</v>
      </c>
      <c r="L349" t="s">
        <v>175</v>
      </c>
      <c r="N349" t="s">
        <v>221</v>
      </c>
      <c r="T349" t="s">
        <v>188</v>
      </c>
      <c r="AB349" t="s">
        <v>146</v>
      </c>
      <c r="AJ349" t="s">
        <v>180</v>
      </c>
      <c r="AR349" t="s">
        <v>176</v>
      </c>
    </row>
    <row r="350" spans="4:44" x14ac:dyDescent="0.25">
      <c r="D350" t="s">
        <v>178</v>
      </c>
      <c r="L350" t="s">
        <v>175</v>
      </c>
      <c r="N350" t="s">
        <v>221</v>
      </c>
      <c r="T350" t="s">
        <v>188</v>
      </c>
      <c r="AB350" t="s">
        <v>146</v>
      </c>
      <c r="AJ350" t="s">
        <v>180</v>
      </c>
      <c r="AR350" t="s">
        <v>176</v>
      </c>
    </row>
    <row r="351" spans="4:44" x14ac:dyDescent="0.25">
      <c r="D351" t="s">
        <v>178</v>
      </c>
      <c r="L351" t="s">
        <v>175</v>
      </c>
      <c r="N351" t="s">
        <v>237</v>
      </c>
      <c r="T351" t="s">
        <v>188</v>
      </c>
      <c r="AB351" t="s">
        <v>146</v>
      </c>
      <c r="AJ351" t="s">
        <v>180</v>
      </c>
      <c r="AR351" t="s">
        <v>176</v>
      </c>
    </row>
    <row r="352" spans="4:44" x14ac:dyDescent="0.25">
      <c r="D352" t="s">
        <v>178</v>
      </c>
      <c r="L352" t="s">
        <v>175</v>
      </c>
      <c r="N352" t="s">
        <v>237</v>
      </c>
      <c r="T352" t="s">
        <v>188</v>
      </c>
      <c r="AB352" t="s">
        <v>146</v>
      </c>
      <c r="AJ352" t="s">
        <v>180</v>
      </c>
      <c r="AR352" t="s">
        <v>176</v>
      </c>
    </row>
    <row r="353" spans="4:44" x14ac:dyDescent="0.25">
      <c r="D353" t="s">
        <v>178</v>
      </c>
      <c r="L353" t="s">
        <v>175</v>
      </c>
      <c r="N353" t="s">
        <v>222</v>
      </c>
      <c r="T353" t="s">
        <v>188</v>
      </c>
      <c r="AB353" t="s">
        <v>146</v>
      </c>
      <c r="AJ353" t="s">
        <v>180</v>
      </c>
      <c r="AR353" t="s">
        <v>176</v>
      </c>
    </row>
    <row r="354" spans="4:44" x14ac:dyDescent="0.25">
      <c r="D354" t="s">
        <v>178</v>
      </c>
      <c r="L354" t="s">
        <v>175</v>
      </c>
      <c r="N354" t="s">
        <v>222</v>
      </c>
      <c r="T354" t="s">
        <v>150</v>
      </c>
      <c r="AB354" t="s">
        <v>146</v>
      </c>
      <c r="AJ354" t="s">
        <v>180</v>
      </c>
      <c r="AR354" t="s">
        <v>176</v>
      </c>
    </row>
    <row r="355" spans="4:44" x14ac:dyDescent="0.25">
      <c r="D355" t="s">
        <v>178</v>
      </c>
      <c r="L355" t="s">
        <v>200</v>
      </c>
      <c r="N355" t="s">
        <v>225</v>
      </c>
      <c r="T355" t="s">
        <v>150</v>
      </c>
      <c r="AB355" t="s">
        <v>146</v>
      </c>
      <c r="AJ355" t="s">
        <v>180</v>
      </c>
      <c r="AR355" t="s">
        <v>176</v>
      </c>
    </row>
    <row r="356" spans="4:44" x14ac:dyDescent="0.25">
      <c r="D356" t="s">
        <v>178</v>
      </c>
      <c r="L356" t="s">
        <v>200</v>
      </c>
      <c r="N356" t="s">
        <v>225</v>
      </c>
      <c r="T356" t="s">
        <v>150</v>
      </c>
      <c r="AB356" t="s">
        <v>146</v>
      </c>
      <c r="AJ356" t="s">
        <v>180</v>
      </c>
      <c r="AR356" t="s">
        <v>176</v>
      </c>
    </row>
    <row r="357" spans="4:44" x14ac:dyDescent="0.25">
      <c r="D357" t="s">
        <v>178</v>
      </c>
      <c r="L357" t="s">
        <v>200</v>
      </c>
      <c r="N357" t="s">
        <v>238</v>
      </c>
      <c r="T357" t="s">
        <v>150</v>
      </c>
      <c r="AB357" t="s">
        <v>146</v>
      </c>
      <c r="AJ357" t="s">
        <v>181</v>
      </c>
      <c r="AR357" t="s">
        <v>176</v>
      </c>
    </row>
    <row r="358" spans="4:44" x14ac:dyDescent="0.25">
      <c r="D358" t="s">
        <v>178</v>
      </c>
      <c r="L358" t="s">
        <v>200</v>
      </c>
      <c r="N358" t="s">
        <v>238</v>
      </c>
      <c r="T358" t="s">
        <v>150</v>
      </c>
      <c r="AB358" t="s">
        <v>146</v>
      </c>
      <c r="AJ358" t="s">
        <v>181</v>
      </c>
      <c r="AR358" t="s">
        <v>176</v>
      </c>
    </row>
    <row r="359" spans="4:44" x14ac:dyDescent="0.25">
      <c r="D359" t="s">
        <v>178</v>
      </c>
      <c r="L359" t="s">
        <v>200</v>
      </c>
      <c r="N359" t="s">
        <v>223</v>
      </c>
      <c r="T359" t="s">
        <v>150</v>
      </c>
      <c r="AB359" t="s">
        <v>146</v>
      </c>
      <c r="AJ359" t="s">
        <v>181</v>
      </c>
      <c r="AR359" t="s">
        <v>177</v>
      </c>
    </row>
    <row r="360" spans="4:44" x14ac:dyDescent="0.25">
      <c r="D360" t="s">
        <v>178</v>
      </c>
      <c r="L360" t="s">
        <v>200</v>
      </c>
      <c r="N360" t="s">
        <v>223</v>
      </c>
      <c r="T360" t="s">
        <v>150</v>
      </c>
      <c r="AB360" t="s">
        <v>146</v>
      </c>
      <c r="AJ360" t="s">
        <v>181</v>
      </c>
      <c r="AR360" t="s">
        <v>177</v>
      </c>
    </row>
    <row r="361" spans="4:44" x14ac:dyDescent="0.25">
      <c r="D361" t="s">
        <v>178</v>
      </c>
      <c r="L361" t="s">
        <v>200</v>
      </c>
      <c r="N361" t="s">
        <v>229</v>
      </c>
      <c r="T361" t="s">
        <v>150</v>
      </c>
      <c r="AB361" t="s">
        <v>146</v>
      </c>
      <c r="AJ361" t="s">
        <v>181</v>
      </c>
      <c r="AR361" t="s">
        <v>177</v>
      </c>
    </row>
    <row r="362" spans="4:44" x14ac:dyDescent="0.25">
      <c r="D362" t="s">
        <v>178</v>
      </c>
      <c r="L362" t="s">
        <v>200</v>
      </c>
      <c r="N362" t="s">
        <v>229</v>
      </c>
      <c r="T362" t="s">
        <v>150</v>
      </c>
      <c r="AB362" t="s">
        <v>146</v>
      </c>
      <c r="AJ362" t="s">
        <v>181</v>
      </c>
      <c r="AR362" t="s">
        <v>177</v>
      </c>
    </row>
    <row r="363" spans="4:44" x14ac:dyDescent="0.25">
      <c r="D363" t="s">
        <v>178</v>
      </c>
      <c r="L363" t="s">
        <v>200</v>
      </c>
      <c r="N363" t="s">
        <v>239</v>
      </c>
      <c r="T363" t="s">
        <v>150</v>
      </c>
      <c r="AB363" t="s">
        <v>146</v>
      </c>
      <c r="AJ363" t="s">
        <v>181</v>
      </c>
      <c r="AR363" t="s">
        <v>177</v>
      </c>
    </row>
    <row r="364" spans="4:44" x14ac:dyDescent="0.25">
      <c r="D364" t="s">
        <v>178</v>
      </c>
      <c r="L364" t="s">
        <v>200</v>
      </c>
      <c r="N364" t="s">
        <v>239</v>
      </c>
      <c r="T364" t="s">
        <v>150</v>
      </c>
      <c r="AB364" t="s">
        <v>146</v>
      </c>
      <c r="AJ364" t="s">
        <v>181</v>
      </c>
      <c r="AR364" t="s">
        <v>177</v>
      </c>
    </row>
    <row r="365" spans="4:44" x14ac:dyDescent="0.25">
      <c r="D365" t="s">
        <v>178</v>
      </c>
      <c r="L365" t="s">
        <v>200</v>
      </c>
      <c r="T365" t="s">
        <v>150</v>
      </c>
      <c r="AB365" t="s">
        <v>178</v>
      </c>
      <c r="AJ365" t="s">
        <v>181</v>
      </c>
      <c r="AR365" t="s">
        <v>177</v>
      </c>
    </row>
    <row r="366" spans="4:44" x14ac:dyDescent="0.25">
      <c r="D366" t="s">
        <v>178</v>
      </c>
      <c r="L366" t="s">
        <v>200</v>
      </c>
      <c r="T366" t="s">
        <v>150</v>
      </c>
      <c r="AB366" t="s">
        <v>178</v>
      </c>
      <c r="AJ366" t="s">
        <v>181</v>
      </c>
      <c r="AR366" t="s">
        <v>177</v>
      </c>
    </row>
    <row r="367" spans="4:44" x14ac:dyDescent="0.25">
      <c r="D367" t="s">
        <v>179</v>
      </c>
      <c r="L367" t="s">
        <v>200</v>
      </c>
      <c r="T367" t="s">
        <v>189</v>
      </c>
      <c r="AB367" t="s">
        <v>178</v>
      </c>
      <c r="AJ367" t="s">
        <v>181</v>
      </c>
      <c r="AR367" t="s">
        <v>177</v>
      </c>
    </row>
    <row r="368" spans="4:44" x14ac:dyDescent="0.25">
      <c r="D368" t="s">
        <v>179</v>
      </c>
      <c r="L368" t="s">
        <v>200</v>
      </c>
      <c r="T368" t="s">
        <v>189</v>
      </c>
      <c r="AB368" t="s">
        <v>178</v>
      </c>
      <c r="AJ368" t="s">
        <v>181</v>
      </c>
      <c r="AR368" t="s">
        <v>177</v>
      </c>
    </row>
    <row r="369" spans="4:44" x14ac:dyDescent="0.25">
      <c r="D369" t="s">
        <v>179</v>
      </c>
      <c r="L369" t="s">
        <v>200</v>
      </c>
      <c r="T369" t="s">
        <v>190</v>
      </c>
      <c r="AB369" t="s">
        <v>178</v>
      </c>
      <c r="AJ369" t="s">
        <v>182</v>
      </c>
      <c r="AR369" t="s">
        <v>177</v>
      </c>
    </row>
    <row r="370" spans="4:44" x14ac:dyDescent="0.25">
      <c r="D370" t="s">
        <v>179</v>
      </c>
      <c r="L370" t="s">
        <v>200</v>
      </c>
      <c r="T370" t="s">
        <v>190</v>
      </c>
      <c r="AB370" t="s">
        <v>178</v>
      </c>
      <c r="AJ370" t="s">
        <v>182</v>
      </c>
      <c r="AR370" t="s">
        <v>177</v>
      </c>
    </row>
    <row r="371" spans="4:44" x14ac:dyDescent="0.25">
      <c r="D371" t="s">
        <v>179</v>
      </c>
      <c r="L371" t="s">
        <v>200</v>
      </c>
      <c r="T371" t="s">
        <v>190</v>
      </c>
      <c r="AB371" t="s">
        <v>178</v>
      </c>
      <c r="AJ371" t="s">
        <v>183</v>
      </c>
      <c r="AR371" t="s">
        <v>177</v>
      </c>
    </row>
    <row r="372" spans="4:44" x14ac:dyDescent="0.25">
      <c r="D372" t="s">
        <v>179</v>
      </c>
      <c r="L372" t="s">
        <v>200</v>
      </c>
      <c r="T372" t="s">
        <v>190</v>
      </c>
      <c r="AB372" t="s">
        <v>178</v>
      </c>
      <c r="AJ372" t="s">
        <v>183</v>
      </c>
      <c r="AR372" t="s">
        <v>177</v>
      </c>
    </row>
    <row r="373" spans="4:44" x14ac:dyDescent="0.25">
      <c r="D373" t="s">
        <v>179</v>
      </c>
      <c r="L373" t="s">
        <v>200</v>
      </c>
      <c r="T373" t="s">
        <v>190</v>
      </c>
      <c r="AB373" t="s">
        <v>178</v>
      </c>
      <c r="AJ373" t="s">
        <v>183</v>
      </c>
      <c r="AR373" t="s">
        <v>177</v>
      </c>
    </row>
    <row r="374" spans="4:44" x14ac:dyDescent="0.25">
      <c r="D374" t="s">
        <v>179</v>
      </c>
      <c r="L374" t="s">
        <v>200</v>
      </c>
      <c r="T374" t="s">
        <v>190</v>
      </c>
      <c r="AB374" t="s">
        <v>178</v>
      </c>
      <c r="AJ374" t="s">
        <v>183</v>
      </c>
      <c r="AR374" t="s">
        <v>177</v>
      </c>
    </row>
    <row r="375" spans="4:44" x14ac:dyDescent="0.25">
      <c r="D375" t="s">
        <v>179</v>
      </c>
      <c r="L375" t="s">
        <v>200</v>
      </c>
      <c r="T375" t="s">
        <v>190</v>
      </c>
      <c r="AB375" t="s">
        <v>178</v>
      </c>
      <c r="AJ375" t="s">
        <v>183</v>
      </c>
      <c r="AR375" t="s">
        <v>177</v>
      </c>
    </row>
    <row r="376" spans="4:44" x14ac:dyDescent="0.25">
      <c r="D376" t="s">
        <v>179</v>
      </c>
      <c r="L376" t="s">
        <v>200</v>
      </c>
      <c r="T376" t="s">
        <v>190</v>
      </c>
      <c r="AB376" t="s">
        <v>178</v>
      </c>
      <c r="AJ376" t="s">
        <v>183</v>
      </c>
      <c r="AR376" t="s">
        <v>177</v>
      </c>
    </row>
    <row r="377" spans="4:44" x14ac:dyDescent="0.25">
      <c r="D377" t="s">
        <v>180</v>
      </c>
      <c r="L377" t="s">
        <v>200</v>
      </c>
      <c r="T377" t="s">
        <v>190</v>
      </c>
      <c r="AB377" t="s">
        <v>178</v>
      </c>
      <c r="AJ377" t="s">
        <v>183</v>
      </c>
      <c r="AR377" t="s">
        <v>177</v>
      </c>
    </row>
    <row r="378" spans="4:44" x14ac:dyDescent="0.25">
      <c r="D378" t="s">
        <v>180</v>
      </c>
      <c r="L378" t="s">
        <v>200</v>
      </c>
      <c r="T378" t="s">
        <v>190</v>
      </c>
      <c r="AB378" t="s">
        <v>178</v>
      </c>
      <c r="AJ378" t="s">
        <v>183</v>
      </c>
      <c r="AR378" t="s">
        <v>177</v>
      </c>
    </row>
    <row r="379" spans="4:44" x14ac:dyDescent="0.25">
      <c r="D379" t="s">
        <v>180</v>
      </c>
      <c r="L379" t="s">
        <v>200</v>
      </c>
      <c r="T379" t="s">
        <v>190</v>
      </c>
      <c r="AB379" t="s">
        <v>178</v>
      </c>
      <c r="AJ379" t="s">
        <v>183</v>
      </c>
      <c r="AR379" t="s">
        <v>177</v>
      </c>
    </row>
    <row r="380" spans="4:44" x14ac:dyDescent="0.25">
      <c r="D380" t="s">
        <v>180</v>
      </c>
      <c r="L380" t="s">
        <v>200</v>
      </c>
      <c r="T380" t="s">
        <v>190</v>
      </c>
      <c r="AB380" t="s">
        <v>178</v>
      </c>
      <c r="AJ380" t="s">
        <v>183</v>
      </c>
      <c r="AR380" t="s">
        <v>177</v>
      </c>
    </row>
    <row r="381" spans="4:44" x14ac:dyDescent="0.25">
      <c r="D381" t="s">
        <v>180</v>
      </c>
      <c r="L381" t="s">
        <v>201</v>
      </c>
      <c r="T381" t="s">
        <v>190</v>
      </c>
      <c r="AB381" t="s">
        <v>178</v>
      </c>
      <c r="AJ381" t="s">
        <v>183</v>
      </c>
      <c r="AR381" t="s">
        <v>177</v>
      </c>
    </row>
    <row r="382" spans="4:44" x14ac:dyDescent="0.25">
      <c r="D382" t="s">
        <v>180</v>
      </c>
      <c r="L382" t="s">
        <v>201</v>
      </c>
      <c r="T382" t="s">
        <v>190</v>
      </c>
      <c r="AB382" t="s">
        <v>178</v>
      </c>
      <c r="AJ382" t="s">
        <v>183</v>
      </c>
      <c r="AR382" t="s">
        <v>177</v>
      </c>
    </row>
    <row r="383" spans="4:44" x14ac:dyDescent="0.25">
      <c r="D383" t="s">
        <v>180</v>
      </c>
      <c r="L383" t="s">
        <v>201</v>
      </c>
      <c r="T383" t="s">
        <v>190</v>
      </c>
      <c r="AB383" t="s">
        <v>178</v>
      </c>
      <c r="AJ383" t="s">
        <v>183</v>
      </c>
      <c r="AR383" t="s">
        <v>177</v>
      </c>
    </row>
    <row r="384" spans="4:44" x14ac:dyDescent="0.25">
      <c r="D384" t="s">
        <v>180</v>
      </c>
      <c r="L384" t="s">
        <v>201</v>
      </c>
      <c r="T384" t="s">
        <v>190</v>
      </c>
      <c r="AB384" t="s">
        <v>178</v>
      </c>
      <c r="AJ384" t="s">
        <v>183</v>
      </c>
      <c r="AR384" t="s">
        <v>177</v>
      </c>
    </row>
    <row r="385" spans="4:44" x14ac:dyDescent="0.25">
      <c r="D385" t="s">
        <v>180</v>
      </c>
      <c r="L385" t="s">
        <v>201</v>
      </c>
      <c r="T385" t="s">
        <v>190</v>
      </c>
      <c r="AB385" t="s">
        <v>178</v>
      </c>
      <c r="AJ385" t="s">
        <v>183</v>
      </c>
      <c r="AR385" t="s">
        <v>212</v>
      </c>
    </row>
    <row r="386" spans="4:44" x14ac:dyDescent="0.25">
      <c r="D386" t="s">
        <v>180</v>
      </c>
      <c r="L386" t="s">
        <v>201</v>
      </c>
      <c r="T386" t="s">
        <v>190</v>
      </c>
      <c r="AB386" t="s">
        <v>178</v>
      </c>
      <c r="AJ386" t="s">
        <v>183</v>
      </c>
      <c r="AR386" t="s">
        <v>212</v>
      </c>
    </row>
    <row r="387" spans="4:44" x14ac:dyDescent="0.25">
      <c r="D387" t="s">
        <v>181</v>
      </c>
      <c r="L387" t="s">
        <v>201</v>
      </c>
      <c r="T387" t="s">
        <v>190</v>
      </c>
      <c r="AB387" t="s">
        <v>178</v>
      </c>
      <c r="AJ387" t="s">
        <v>184</v>
      </c>
      <c r="AR387" t="s">
        <v>212</v>
      </c>
    </row>
    <row r="388" spans="4:44" x14ac:dyDescent="0.25">
      <c r="D388" t="s">
        <v>181</v>
      </c>
      <c r="L388" t="s">
        <v>201</v>
      </c>
      <c r="T388" t="s">
        <v>190</v>
      </c>
      <c r="AB388" t="s">
        <v>178</v>
      </c>
      <c r="AJ388" t="s">
        <v>184</v>
      </c>
      <c r="AR388" t="s">
        <v>212</v>
      </c>
    </row>
    <row r="389" spans="4:44" x14ac:dyDescent="0.25">
      <c r="D389" t="s">
        <v>181</v>
      </c>
      <c r="L389" t="s">
        <v>201</v>
      </c>
      <c r="T389" t="s">
        <v>190</v>
      </c>
      <c r="AB389" t="s">
        <v>178</v>
      </c>
      <c r="AJ389" t="s">
        <v>184</v>
      </c>
      <c r="AR389" t="s">
        <v>212</v>
      </c>
    </row>
    <row r="390" spans="4:44" x14ac:dyDescent="0.25">
      <c r="D390" t="s">
        <v>181</v>
      </c>
      <c r="L390" t="s">
        <v>201</v>
      </c>
      <c r="T390" t="s">
        <v>190</v>
      </c>
      <c r="AB390" t="s">
        <v>178</v>
      </c>
      <c r="AJ390" t="s">
        <v>184</v>
      </c>
      <c r="AR390" t="s">
        <v>212</v>
      </c>
    </row>
    <row r="391" spans="4:44" x14ac:dyDescent="0.25">
      <c r="D391" t="s">
        <v>181</v>
      </c>
      <c r="L391" t="s">
        <v>201</v>
      </c>
      <c r="T391" t="s">
        <v>190</v>
      </c>
      <c r="AB391" t="s">
        <v>179</v>
      </c>
      <c r="AJ391" t="s">
        <v>184</v>
      </c>
      <c r="AR391" t="s">
        <v>212</v>
      </c>
    </row>
    <row r="392" spans="4:44" x14ac:dyDescent="0.25">
      <c r="D392" t="s">
        <v>181</v>
      </c>
      <c r="L392" t="s">
        <v>201</v>
      </c>
      <c r="T392" t="s">
        <v>190</v>
      </c>
      <c r="AB392" t="s">
        <v>179</v>
      </c>
      <c r="AJ392" t="s">
        <v>184</v>
      </c>
      <c r="AR392" t="s">
        <v>212</v>
      </c>
    </row>
    <row r="393" spans="4:44" x14ac:dyDescent="0.25">
      <c r="D393" t="s">
        <v>181</v>
      </c>
      <c r="L393" t="s">
        <v>201</v>
      </c>
      <c r="T393" t="s">
        <v>190</v>
      </c>
      <c r="AB393" t="s">
        <v>179</v>
      </c>
      <c r="AJ393" t="s">
        <v>184</v>
      </c>
      <c r="AR393" t="s">
        <v>212</v>
      </c>
    </row>
    <row r="394" spans="4:44" x14ac:dyDescent="0.25">
      <c r="D394" t="s">
        <v>181</v>
      </c>
      <c r="L394" t="s">
        <v>201</v>
      </c>
      <c r="T394" t="s">
        <v>190</v>
      </c>
      <c r="AB394" t="s">
        <v>179</v>
      </c>
      <c r="AJ394" t="s">
        <v>184</v>
      </c>
      <c r="AR394" t="s">
        <v>212</v>
      </c>
    </row>
    <row r="395" spans="4:44" x14ac:dyDescent="0.25">
      <c r="D395" t="s">
        <v>181</v>
      </c>
      <c r="L395" t="s">
        <v>201</v>
      </c>
      <c r="T395" t="s">
        <v>191</v>
      </c>
      <c r="AB395" t="s">
        <v>179</v>
      </c>
      <c r="AJ395" t="s">
        <v>184</v>
      </c>
      <c r="AR395" t="s">
        <v>212</v>
      </c>
    </row>
    <row r="396" spans="4:44" x14ac:dyDescent="0.25">
      <c r="D396" t="s">
        <v>181</v>
      </c>
      <c r="L396" t="s">
        <v>201</v>
      </c>
      <c r="T396" t="s">
        <v>191</v>
      </c>
      <c r="AB396" t="s">
        <v>179</v>
      </c>
      <c r="AJ396" t="s">
        <v>184</v>
      </c>
      <c r="AR396" t="s">
        <v>212</v>
      </c>
    </row>
    <row r="397" spans="4:44" x14ac:dyDescent="0.25">
      <c r="D397" t="s">
        <v>181</v>
      </c>
      <c r="L397" t="s">
        <v>201</v>
      </c>
      <c r="T397" t="s">
        <v>191</v>
      </c>
      <c r="AB397" t="s">
        <v>179</v>
      </c>
      <c r="AJ397" t="s">
        <v>184</v>
      </c>
      <c r="AR397" t="s">
        <v>212</v>
      </c>
    </row>
    <row r="398" spans="4:44" x14ac:dyDescent="0.25">
      <c r="D398" t="s">
        <v>181</v>
      </c>
      <c r="L398" t="s">
        <v>201</v>
      </c>
      <c r="T398" t="s">
        <v>191</v>
      </c>
      <c r="AB398" t="s">
        <v>179</v>
      </c>
      <c r="AJ398" t="s">
        <v>184</v>
      </c>
      <c r="AR398" t="s">
        <v>213</v>
      </c>
    </row>
    <row r="399" spans="4:44" x14ac:dyDescent="0.25">
      <c r="D399" t="s">
        <v>182</v>
      </c>
      <c r="L399" t="s">
        <v>201</v>
      </c>
      <c r="T399" t="s">
        <v>191</v>
      </c>
      <c r="AB399" t="s">
        <v>179</v>
      </c>
      <c r="AJ399" t="s">
        <v>185</v>
      </c>
      <c r="AR399" t="s">
        <v>213</v>
      </c>
    </row>
    <row r="400" spans="4:44" x14ac:dyDescent="0.25">
      <c r="D400" t="s">
        <v>182</v>
      </c>
      <c r="L400" t="s">
        <v>201</v>
      </c>
      <c r="T400" t="s">
        <v>191</v>
      </c>
      <c r="AB400" t="s">
        <v>179</v>
      </c>
      <c r="AJ400" t="s">
        <v>185</v>
      </c>
      <c r="AR400" t="s">
        <v>213</v>
      </c>
    </row>
    <row r="401" spans="4:44" x14ac:dyDescent="0.25">
      <c r="D401" t="s">
        <v>183</v>
      </c>
      <c r="L401" t="s">
        <v>201</v>
      </c>
      <c r="T401" t="s">
        <v>191</v>
      </c>
      <c r="AB401" t="s">
        <v>180</v>
      </c>
      <c r="AJ401" t="s">
        <v>185</v>
      </c>
      <c r="AR401" t="s">
        <v>213</v>
      </c>
    </row>
    <row r="402" spans="4:44" x14ac:dyDescent="0.25">
      <c r="D402" t="s">
        <v>183</v>
      </c>
      <c r="L402" t="s">
        <v>201</v>
      </c>
      <c r="T402" t="s">
        <v>191</v>
      </c>
      <c r="AB402" t="s">
        <v>180</v>
      </c>
      <c r="AJ402" t="s">
        <v>185</v>
      </c>
      <c r="AR402" t="s">
        <v>213</v>
      </c>
    </row>
    <row r="403" spans="4:44" x14ac:dyDescent="0.25">
      <c r="D403" t="s">
        <v>183</v>
      </c>
      <c r="L403" t="s">
        <v>201</v>
      </c>
      <c r="T403" t="s">
        <v>191</v>
      </c>
      <c r="AB403" t="s">
        <v>180</v>
      </c>
      <c r="AJ403" t="s">
        <v>185</v>
      </c>
      <c r="AR403" t="s">
        <v>213</v>
      </c>
    </row>
    <row r="404" spans="4:44" x14ac:dyDescent="0.25">
      <c r="D404" t="s">
        <v>183</v>
      </c>
      <c r="L404" t="s">
        <v>201</v>
      </c>
      <c r="T404" t="s">
        <v>191</v>
      </c>
      <c r="AB404" t="s">
        <v>180</v>
      </c>
      <c r="AJ404" t="s">
        <v>185</v>
      </c>
      <c r="AR404" t="s">
        <v>213</v>
      </c>
    </row>
    <row r="405" spans="4:44" x14ac:dyDescent="0.25">
      <c r="D405" t="s">
        <v>183</v>
      </c>
      <c r="L405" t="s">
        <v>201</v>
      </c>
      <c r="T405" t="s">
        <v>191</v>
      </c>
      <c r="AB405" t="s">
        <v>180</v>
      </c>
      <c r="AJ405" t="s">
        <v>185</v>
      </c>
      <c r="AR405" t="s">
        <v>213</v>
      </c>
    </row>
    <row r="406" spans="4:44" x14ac:dyDescent="0.25">
      <c r="D406" t="s">
        <v>183</v>
      </c>
      <c r="L406" t="s">
        <v>201</v>
      </c>
      <c r="T406" t="s">
        <v>191</v>
      </c>
      <c r="AB406" t="s">
        <v>180</v>
      </c>
      <c r="AJ406" t="s">
        <v>185</v>
      </c>
      <c r="AR406" t="s">
        <v>213</v>
      </c>
    </row>
    <row r="407" spans="4:44" x14ac:dyDescent="0.25">
      <c r="D407" t="s">
        <v>183</v>
      </c>
      <c r="L407" t="s">
        <v>157</v>
      </c>
      <c r="T407" t="s">
        <v>191</v>
      </c>
      <c r="AB407" t="s">
        <v>180</v>
      </c>
      <c r="AJ407" t="s">
        <v>185</v>
      </c>
      <c r="AR407" t="s">
        <v>213</v>
      </c>
    </row>
    <row r="408" spans="4:44" x14ac:dyDescent="0.25">
      <c r="D408" t="s">
        <v>183</v>
      </c>
      <c r="L408" t="s">
        <v>157</v>
      </c>
      <c r="T408" t="s">
        <v>191</v>
      </c>
      <c r="AB408" t="s">
        <v>180</v>
      </c>
      <c r="AJ408" t="s">
        <v>185</v>
      </c>
      <c r="AR408" t="s">
        <v>213</v>
      </c>
    </row>
    <row r="409" spans="4:44" x14ac:dyDescent="0.25">
      <c r="D409" t="s">
        <v>183</v>
      </c>
      <c r="L409" t="s">
        <v>157</v>
      </c>
      <c r="T409" t="s">
        <v>191</v>
      </c>
      <c r="AB409" t="s">
        <v>180</v>
      </c>
      <c r="AJ409" t="s">
        <v>186</v>
      </c>
      <c r="AR409" t="s">
        <v>213</v>
      </c>
    </row>
    <row r="410" spans="4:44" x14ac:dyDescent="0.25">
      <c r="D410" t="s">
        <v>183</v>
      </c>
      <c r="L410" t="s">
        <v>157</v>
      </c>
      <c r="T410" t="s">
        <v>191</v>
      </c>
      <c r="AB410" t="s">
        <v>180</v>
      </c>
      <c r="AJ410" t="s">
        <v>186</v>
      </c>
      <c r="AR410" t="s">
        <v>213</v>
      </c>
    </row>
    <row r="411" spans="4:44" x14ac:dyDescent="0.25">
      <c r="D411" t="s">
        <v>183</v>
      </c>
      <c r="L411" t="s">
        <v>157</v>
      </c>
      <c r="T411" t="s">
        <v>191</v>
      </c>
      <c r="AB411" t="s">
        <v>181</v>
      </c>
      <c r="AJ411" t="s">
        <v>186</v>
      </c>
      <c r="AR411" t="s">
        <v>213</v>
      </c>
    </row>
    <row r="412" spans="4:44" x14ac:dyDescent="0.25">
      <c r="D412" t="s">
        <v>183</v>
      </c>
      <c r="L412" t="s">
        <v>157</v>
      </c>
      <c r="T412" t="s">
        <v>191</v>
      </c>
      <c r="AB412" t="s">
        <v>181</v>
      </c>
      <c r="AJ412" t="s">
        <v>186</v>
      </c>
      <c r="AR412" t="s">
        <v>213</v>
      </c>
    </row>
    <row r="413" spans="4:44" x14ac:dyDescent="0.25">
      <c r="D413" t="s">
        <v>183</v>
      </c>
      <c r="L413" t="s">
        <v>157</v>
      </c>
      <c r="T413" t="s">
        <v>191</v>
      </c>
      <c r="AB413" t="s">
        <v>181</v>
      </c>
      <c r="AJ413" t="s">
        <v>186</v>
      </c>
      <c r="AR413" t="s">
        <v>213</v>
      </c>
    </row>
    <row r="414" spans="4:44" x14ac:dyDescent="0.25">
      <c r="D414" t="s">
        <v>183</v>
      </c>
      <c r="L414" t="s">
        <v>157</v>
      </c>
      <c r="T414" t="s">
        <v>191</v>
      </c>
      <c r="AB414" t="s">
        <v>181</v>
      </c>
      <c r="AJ414" t="s">
        <v>186</v>
      </c>
      <c r="AR414" t="s">
        <v>213</v>
      </c>
    </row>
    <row r="415" spans="4:44" x14ac:dyDescent="0.25">
      <c r="D415" t="s">
        <v>183</v>
      </c>
      <c r="L415" t="s">
        <v>157</v>
      </c>
      <c r="T415" t="s">
        <v>191</v>
      </c>
      <c r="AB415" t="s">
        <v>181</v>
      </c>
      <c r="AJ415" t="s">
        <v>186</v>
      </c>
      <c r="AR415" t="s">
        <v>213</v>
      </c>
    </row>
    <row r="416" spans="4:44" x14ac:dyDescent="0.25">
      <c r="D416" t="s">
        <v>183</v>
      </c>
      <c r="L416" t="s">
        <v>157</v>
      </c>
      <c r="T416" t="s">
        <v>191</v>
      </c>
      <c r="AB416" t="s">
        <v>181</v>
      </c>
      <c r="AJ416" t="s">
        <v>186</v>
      </c>
      <c r="AR416" t="s">
        <v>213</v>
      </c>
    </row>
    <row r="417" spans="4:44" x14ac:dyDescent="0.25">
      <c r="D417" t="s">
        <v>183</v>
      </c>
      <c r="L417" t="s">
        <v>157</v>
      </c>
      <c r="T417" t="s">
        <v>191</v>
      </c>
      <c r="AB417" t="s">
        <v>181</v>
      </c>
      <c r="AJ417" t="s">
        <v>186</v>
      </c>
      <c r="AR417" t="s">
        <v>213</v>
      </c>
    </row>
    <row r="418" spans="4:44" x14ac:dyDescent="0.25">
      <c r="D418" t="s">
        <v>183</v>
      </c>
      <c r="L418" t="s">
        <v>157</v>
      </c>
      <c r="T418" t="s">
        <v>191</v>
      </c>
      <c r="AB418" t="s">
        <v>181</v>
      </c>
      <c r="AJ418" t="s">
        <v>186</v>
      </c>
      <c r="AR418" t="s">
        <v>213</v>
      </c>
    </row>
    <row r="419" spans="4:44" x14ac:dyDescent="0.25">
      <c r="D419" t="s">
        <v>184</v>
      </c>
      <c r="L419" t="s">
        <v>157</v>
      </c>
      <c r="T419" t="s">
        <v>191</v>
      </c>
      <c r="AB419" t="s">
        <v>181</v>
      </c>
      <c r="AJ419" t="s">
        <v>186</v>
      </c>
      <c r="AR419" t="s">
        <v>213</v>
      </c>
    </row>
    <row r="420" spans="4:44" x14ac:dyDescent="0.25">
      <c r="D420" t="s">
        <v>184</v>
      </c>
      <c r="L420" t="s">
        <v>157</v>
      </c>
      <c r="T420" t="s">
        <v>191</v>
      </c>
      <c r="AB420" t="s">
        <v>181</v>
      </c>
      <c r="AJ420" t="s">
        <v>186</v>
      </c>
      <c r="AR420" t="s">
        <v>213</v>
      </c>
    </row>
    <row r="421" spans="4:44" x14ac:dyDescent="0.25">
      <c r="D421" t="s">
        <v>184</v>
      </c>
      <c r="L421" t="s">
        <v>157</v>
      </c>
      <c r="T421" t="s">
        <v>192</v>
      </c>
      <c r="AB421" t="s">
        <v>181</v>
      </c>
      <c r="AJ421" t="s">
        <v>186</v>
      </c>
      <c r="AR421" t="s">
        <v>213</v>
      </c>
    </row>
    <row r="422" spans="4:44" x14ac:dyDescent="0.25">
      <c r="D422" t="s">
        <v>184</v>
      </c>
      <c r="L422" t="s">
        <v>157</v>
      </c>
      <c r="T422" t="s">
        <v>192</v>
      </c>
      <c r="AB422" t="s">
        <v>181</v>
      </c>
      <c r="AJ422" t="s">
        <v>158</v>
      </c>
      <c r="AR422" t="s">
        <v>213</v>
      </c>
    </row>
    <row r="423" spans="4:44" x14ac:dyDescent="0.25">
      <c r="D423" t="s">
        <v>184</v>
      </c>
      <c r="L423" t="s">
        <v>157</v>
      </c>
      <c r="T423" t="s">
        <v>192</v>
      </c>
      <c r="AB423" t="s">
        <v>182</v>
      </c>
      <c r="AJ423" t="s">
        <v>158</v>
      </c>
      <c r="AR423" t="s">
        <v>213</v>
      </c>
    </row>
    <row r="424" spans="4:44" x14ac:dyDescent="0.25">
      <c r="D424" t="s">
        <v>184</v>
      </c>
      <c r="L424" t="s">
        <v>157</v>
      </c>
      <c r="T424" t="s">
        <v>192</v>
      </c>
      <c r="AB424" t="s">
        <v>182</v>
      </c>
      <c r="AJ424" t="s">
        <v>158</v>
      </c>
      <c r="AR424" t="s">
        <v>214</v>
      </c>
    </row>
    <row r="425" spans="4:44" x14ac:dyDescent="0.25">
      <c r="D425" t="s">
        <v>184</v>
      </c>
      <c r="L425" t="s">
        <v>157</v>
      </c>
      <c r="T425" t="s">
        <v>192</v>
      </c>
      <c r="AB425" t="s">
        <v>183</v>
      </c>
      <c r="AJ425" t="s">
        <v>158</v>
      </c>
      <c r="AR425" t="s">
        <v>214</v>
      </c>
    </row>
    <row r="426" spans="4:44" x14ac:dyDescent="0.25">
      <c r="D426" t="s">
        <v>184</v>
      </c>
      <c r="L426" t="s">
        <v>157</v>
      </c>
      <c r="T426" t="s">
        <v>192</v>
      </c>
      <c r="AB426" t="s">
        <v>183</v>
      </c>
      <c r="AJ426" t="s">
        <v>187</v>
      </c>
      <c r="AR426" t="s">
        <v>214</v>
      </c>
    </row>
    <row r="427" spans="4:44" x14ac:dyDescent="0.25">
      <c r="D427" t="s">
        <v>184</v>
      </c>
      <c r="L427" t="s">
        <v>157</v>
      </c>
      <c r="T427" t="s">
        <v>192</v>
      </c>
      <c r="AB427" t="s">
        <v>183</v>
      </c>
      <c r="AJ427" t="s">
        <v>187</v>
      </c>
      <c r="AR427" t="s">
        <v>214</v>
      </c>
    </row>
    <row r="428" spans="4:44" x14ac:dyDescent="0.25">
      <c r="D428" t="s">
        <v>184</v>
      </c>
      <c r="L428" t="s">
        <v>157</v>
      </c>
      <c r="T428" t="s">
        <v>192</v>
      </c>
      <c r="AB428" t="s">
        <v>183</v>
      </c>
      <c r="AJ428" t="s">
        <v>187</v>
      </c>
      <c r="AR428" t="s">
        <v>215</v>
      </c>
    </row>
    <row r="429" spans="4:44" x14ac:dyDescent="0.25">
      <c r="D429" t="s">
        <v>184</v>
      </c>
      <c r="L429" t="s">
        <v>157</v>
      </c>
      <c r="T429" t="s">
        <v>192</v>
      </c>
      <c r="AB429" t="s">
        <v>183</v>
      </c>
      <c r="AJ429" t="s">
        <v>187</v>
      </c>
      <c r="AR429" t="s">
        <v>215</v>
      </c>
    </row>
    <row r="430" spans="4:44" x14ac:dyDescent="0.25">
      <c r="D430" t="s">
        <v>184</v>
      </c>
      <c r="L430" t="s">
        <v>157</v>
      </c>
      <c r="T430" t="s">
        <v>192</v>
      </c>
      <c r="AB430" t="s">
        <v>183</v>
      </c>
      <c r="AJ430" t="s">
        <v>187</v>
      </c>
      <c r="AR430" t="s">
        <v>215</v>
      </c>
    </row>
    <row r="431" spans="4:44" x14ac:dyDescent="0.25">
      <c r="D431" t="s">
        <v>185</v>
      </c>
      <c r="L431" t="s">
        <v>157</v>
      </c>
      <c r="T431" t="s">
        <v>192</v>
      </c>
      <c r="AB431" t="s">
        <v>183</v>
      </c>
      <c r="AJ431" t="s">
        <v>187</v>
      </c>
      <c r="AR431" t="s">
        <v>215</v>
      </c>
    </row>
    <row r="432" spans="4:44" x14ac:dyDescent="0.25">
      <c r="D432" t="s">
        <v>185</v>
      </c>
      <c r="L432" t="s">
        <v>157</v>
      </c>
      <c r="T432" t="s">
        <v>192</v>
      </c>
      <c r="AB432" t="s">
        <v>183</v>
      </c>
      <c r="AJ432" t="s">
        <v>187</v>
      </c>
      <c r="AR432" t="s">
        <v>215</v>
      </c>
    </row>
    <row r="433" spans="4:44" x14ac:dyDescent="0.25">
      <c r="D433" t="s">
        <v>185</v>
      </c>
      <c r="L433" t="s">
        <v>137</v>
      </c>
      <c r="T433" t="s">
        <v>192</v>
      </c>
      <c r="AB433" t="s">
        <v>183</v>
      </c>
      <c r="AJ433" t="s">
        <v>187</v>
      </c>
      <c r="AR433" t="s">
        <v>215</v>
      </c>
    </row>
    <row r="434" spans="4:44" x14ac:dyDescent="0.25">
      <c r="D434" t="s">
        <v>185</v>
      </c>
      <c r="L434" t="s">
        <v>137</v>
      </c>
      <c r="T434" t="s">
        <v>192</v>
      </c>
      <c r="AB434" t="s">
        <v>183</v>
      </c>
      <c r="AJ434" t="s">
        <v>187</v>
      </c>
      <c r="AR434" t="s">
        <v>215</v>
      </c>
    </row>
    <row r="435" spans="4:44" x14ac:dyDescent="0.25">
      <c r="D435" t="s">
        <v>185</v>
      </c>
      <c r="L435" t="s">
        <v>137</v>
      </c>
      <c r="T435" t="s">
        <v>192</v>
      </c>
      <c r="AB435" t="s">
        <v>183</v>
      </c>
      <c r="AJ435" t="s">
        <v>187</v>
      </c>
      <c r="AR435" t="s">
        <v>215</v>
      </c>
    </row>
    <row r="436" spans="4:44" x14ac:dyDescent="0.25">
      <c r="D436" t="s">
        <v>185</v>
      </c>
      <c r="L436" t="s">
        <v>137</v>
      </c>
      <c r="T436" t="s">
        <v>192</v>
      </c>
      <c r="AB436" t="s">
        <v>183</v>
      </c>
      <c r="AJ436" t="s">
        <v>187</v>
      </c>
      <c r="AR436" t="s">
        <v>215</v>
      </c>
    </row>
    <row r="437" spans="4:44" x14ac:dyDescent="0.25">
      <c r="D437" t="s">
        <v>185</v>
      </c>
      <c r="L437" t="s">
        <v>137</v>
      </c>
      <c r="T437" t="s">
        <v>192</v>
      </c>
      <c r="AB437" t="s">
        <v>183</v>
      </c>
      <c r="AJ437" t="s">
        <v>187</v>
      </c>
      <c r="AR437" t="s">
        <v>215</v>
      </c>
    </row>
    <row r="438" spans="4:44" x14ac:dyDescent="0.25">
      <c r="D438" t="s">
        <v>185</v>
      </c>
      <c r="L438" t="s">
        <v>137</v>
      </c>
      <c r="T438" t="s">
        <v>192</v>
      </c>
      <c r="AB438" t="s">
        <v>183</v>
      </c>
      <c r="AJ438" t="s">
        <v>188</v>
      </c>
      <c r="AR438" t="s">
        <v>215</v>
      </c>
    </row>
    <row r="439" spans="4:44" x14ac:dyDescent="0.25">
      <c r="D439" t="s">
        <v>185</v>
      </c>
      <c r="L439" t="s">
        <v>137</v>
      </c>
      <c r="T439" t="s">
        <v>192</v>
      </c>
      <c r="AB439" t="s">
        <v>183</v>
      </c>
      <c r="AJ439" t="s">
        <v>188</v>
      </c>
      <c r="AR439" t="s">
        <v>215</v>
      </c>
    </row>
    <row r="440" spans="4:44" x14ac:dyDescent="0.25">
      <c r="D440" t="s">
        <v>185</v>
      </c>
      <c r="L440" t="s">
        <v>137</v>
      </c>
      <c r="T440" t="s">
        <v>192</v>
      </c>
      <c r="AB440" t="s">
        <v>183</v>
      </c>
      <c r="AJ440" t="s">
        <v>188</v>
      </c>
      <c r="AR440" t="s">
        <v>215</v>
      </c>
    </row>
    <row r="441" spans="4:44" x14ac:dyDescent="0.25">
      <c r="D441" t="s">
        <v>186</v>
      </c>
      <c r="L441" t="s">
        <v>137</v>
      </c>
      <c r="T441" t="s">
        <v>192</v>
      </c>
      <c r="AB441" t="s">
        <v>183</v>
      </c>
      <c r="AJ441" t="s">
        <v>188</v>
      </c>
      <c r="AR441" t="s">
        <v>215</v>
      </c>
    </row>
    <row r="442" spans="4:44" x14ac:dyDescent="0.25">
      <c r="D442" t="s">
        <v>186</v>
      </c>
      <c r="L442" t="s">
        <v>137</v>
      </c>
      <c r="T442" t="s">
        <v>192</v>
      </c>
      <c r="AB442" t="s">
        <v>183</v>
      </c>
      <c r="AJ442" t="s">
        <v>188</v>
      </c>
      <c r="AR442" t="s">
        <v>215</v>
      </c>
    </row>
    <row r="443" spans="4:44" x14ac:dyDescent="0.25">
      <c r="D443" t="s">
        <v>186</v>
      </c>
      <c r="L443" t="s">
        <v>137</v>
      </c>
      <c r="T443" t="s">
        <v>192</v>
      </c>
      <c r="AB443" t="s">
        <v>184</v>
      </c>
      <c r="AJ443" t="s">
        <v>188</v>
      </c>
      <c r="AR443" t="s">
        <v>215</v>
      </c>
    </row>
    <row r="444" spans="4:44" x14ac:dyDescent="0.25">
      <c r="D444" t="s">
        <v>186</v>
      </c>
      <c r="L444" t="s">
        <v>137</v>
      </c>
      <c r="T444" t="s">
        <v>192</v>
      </c>
      <c r="AB444" t="s">
        <v>184</v>
      </c>
      <c r="AJ444" t="s">
        <v>188</v>
      </c>
      <c r="AR444" t="s">
        <v>215</v>
      </c>
    </row>
    <row r="445" spans="4:44" x14ac:dyDescent="0.25">
      <c r="D445" t="s">
        <v>186</v>
      </c>
      <c r="L445" t="s">
        <v>137</v>
      </c>
      <c r="T445" t="s">
        <v>192</v>
      </c>
      <c r="AB445" t="s">
        <v>184</v>
      </c>
      <c r="AJ445" t="s">
        <v>188</v>
      </c>
      <c r="AR445" t="s">
        <v>215</v>
      </c>
    </row>
    <row r="446" spans="4:44" x14ac:dyDescent="0.25">
      <c r="D446" t="s">
        <v>186</v>
      </c>
      <c r="L446" t="s">
        <v>137</v>
      </c>
      <c r="T446" t="s">
        <v>192</v>
      </c>
      <c r="AB446" t="s">
        <v>184</v>
      </c>
      <c r="AJ446" t="s">
        <v>188</v>
      </c>
      <c r="AR446" t="s">
        <v>215</v>
      </c>
    </row>
    <row r="447" spans="4:44" x14ac:dyDescent="0.25">
      <c r="D447" t="s">
        <v>186</v>
      </c>
      <c r="L447" t="s">
        <v>137</v>
      </c>
      <c r="T447" t="s">
        <v>193</v>
      </c>
      <c r="AB447" t="s">
        <v>184</v>
      </c>
      <c r="AJ447" t="s">
        <v>188</v>
      </c>
      <c r="AR447" t="s">
        <v>215</v>
      </c>
    </row>
    <row r="448" spans="4:44" x14ac:dyDescent="0.25">
      <c r="D448" t="s">
        <v>186</v>
      </c>
      <c r="L448" t="s">
        <v>137</v>
      </c>
      <c r="T448" t="s">
        <v>193</v>
      </c>
      <c r="AB448" t="s">
        <v>184</v>
      </c>
      <c r="AJ448" t="s">
        <v>188</v>
      </c>
      <c r="AR448" t="s">
        <v>215</v>
      </c>
    </row>
    <row r="449" spans="4:44" x14ac:dyDescent="0.25">
      <c r="D449" t="s">
        <v>186</v>
      </c>
      <c r="L449" t="s">
        <v>137</v>
      </c>
      <c r="T449" t="s">
        <v>193</v>
      </c>
      <c r="AB449" t="s">
        <v>184</v>
      </c>
      <c r="AJ449" t="s">
        <v>188</v>
      </c>
      <c r="AR449" t="s">
        <v>215</v>
      </c>
    </row>
    <row r="450" spans="4:44" x14ac:dyDescent="0.25">
      <c r="D450" t="s">
        <v>186</v>
      </c>
      <c r="L450" t="s">
        <v>137</v>
      </c>
      <c r="T450" t="s">
        <v>193</v>
      </c>
      <c r="AB450" t="s">
        <v>184</v>
      </c>
      <c r="AJ450" t="s">
        <v>188</v>
      </c>
      <c r="AR450" t="s">
        <v>215</v>
      </c>
    </row>
    <row r="451" spans="4:44" x14ac:dyDescent="0.25">
      <c r="D451" t="s">
        <v>186</v>
      </c>
      <c r="L451" t="s">
        <v>137</v>
      </c>
      <c r="T451" t="s">
        <v>193</v>
      </c>
      <c r="AB451" t="s">
        <v>184</v>
      </c>
      <c r="AJ451" t="s">
        <v>188</v>
      </c>
      <c r="AR451" t="s">
        <v>215</v>
      </c>
    </row>
    <row r="452" spans="4:44" x14ac:dyDescent="0.25">
      <c r="D452" t="s">
        <v>186</v>
      </c>
      <c r="L452" t="s">
        <v>137</v>
      </c>
      <c r="T452" t="s">
        <v>193</v>
      </c>
      <c r="AB452" t="s">
        <v>184</v>
      </c>
      <c r="AJ452" t="s">
        <v>188</v>
      </c>
      <c r="AR452" t="s">
        <v>215</v>
      </c>
    </row>
    <row r="453" spans="4:44" x14ac:dyDescent="0.25">
      <c r="D453" t="s">
        <v>186</v>
      </c>
      <c r="L453" t="s">
        <v>137</v>
      </c>
      <c r="T453" t="s">
        <v>193</v>
      </c>
      <c r="AB453" t="s">
        <v>184</v>
      </c>
      <c r="AJ453" t="s">
        <v>188</v>
      </c>
      <c r="AR453" t="s">
        <v>215</v>
      </c>
    </row>
    <row r="454" spans="4:44" x14ac:dyDescent="0.25">
      <c r="D454" t="s">
        <v>158</v>
      </c>
      <c r="L454" t="s">
        <v>137</v>
      </c>
      <c r="T454" t="s">
        <v>193</v>
      </c>
      <c r="AB454" t="s">
        <v>184</v>
      </c>
      <c r="AJ454" t="s">
        <v>188</v>
      </c>
      <c r="AR454" t="s">
        <v>146</v>
      </c>
    </row>
    <row r="455" spans="4:44" x14ac:dyDescent="0.25">
      <c r="D455" t="s">
        <v>158</v>
      </c>
      <c r="L455" t="s">
        <v>137</v>
      </c>
      <c r="T455" t="s">
        <v>193</v>
      </c>
      <c r="AB455" t="s">
        <v>185</v>
      </c>
      <c r="AJ455" t="s">
        <v>188</v>
      </c>
      <c r="AR455" t="s">
        <v>146</v>
      </c>
    </row>
    <row r="456" spans="4:44" x14ac:dyDescent="0.25">
      <c r="D456" t="s">
        <v>158</v>
      </c>
      <c r="L456" t="s">
        <v>137</v>
      </c>
      <c r="T456" t="s">
        <v>193</v>
      </c>
      <c r="AB456" t="s">
        <v>185</v>
      </c>
      <c r="AJ456" t="s">
        <v>188</v>
      </c>
      <c r="AR456" t="s">
        <v>146</v>
      </c>
    </row>
    <row r="457" spans="4:44" x14ac:dyDescent="0.25">
      <c r="D457" t="s">
        <v>158</v>
      </c>
      <c r="L457" t="s">
        <v>137</v>
      </c>
      <c r="T457" t="s">
        <v>194</v>
      </c>
      <c r="AB457" t="s">
        <v>185</v>
      </c>
      <c r="AJ457" t="s">
        <v>188</v>
      </c>
      <c r="AR457" t="s">
        <v>146</v>
      </c>
    </row>
    <row r="458" spans="4:44" x14ac:dyDescent="0.25">
      <c r="D458" t="s">
        <v>187</v>
      </c>
      <c r="L458" t="s">
        <v>137</v>
      </c>
      <c r="T458" t="s">
        <v>194</v>
      </c>
      <c r="AB458" t="s">
        <v>185</v>
      </c>
      <c r="AJ458" t="s">
        <v>188</v>
      </c>
      <c r="AR458" t="s">
        <v>146</v>
      </c>
    </row>
    <row r="459" spans="4:44" x14ac:dyDescent="0.25">
      <c r="D459" t="s">
        <v>187</v>
      </c>
      <c r="L459" t="s">
        <v>138</v>
      </c>
      <c r="AB459" t="s">
        <v>185</v>
      </c>
      <c r="AJ459" t="s">
        <v>188</v>
      </c>
      <c r="AR459" t="s">
        <v>146</v>
      </c>
    </row>
    <row r="460" spans="4:44" x14ac:dyDescent="0.25">
      <c r="D460" t="s">
        <v>187</v>
      </c>
      <c r="L460" t="s">
        <v>138</v>
      </c>
      <c r="AB460" t="s">
        <v>185</v>
      </c>
      <c r="AJ460" t="s">
        <v>188</v>
      </c>
      <c r="AR460" t="s">
        <v>146</v>
      </c>
    </row>
    <row r="461" spans="4:44" x14ac:dyDescent="0.25">
      <c r="D461" t="s">
        <v>187</v>
      </c>
      <c r="L461" t="s">
        <v>138</v>
      </c>
      <c r="AB461" t="s">
        <v>185</v>
      </c>
      <c r="AJ461" t="s">
        <v>188</v>
      </c>
      <c r="AR461" t="s">
        <v>146</v>
      </c>
    </row>
    <row r="462" spans="4:44" x14ac:dyDescent="0.25">
      <c r="D462" t="s">
        <v>187</v>
      </c>
      <c r="L462" t="s">
        <v>138</v>
      </c>
      <c r="AB462" t="s">
        <v>185</v>
      </c>
      <c r="AJ462" t="s">
        <v>188</v>
      </c>
      <c r="AR462" t="s">
        <v>146</v>
      </c>
    </row>
    <row r="463" spans="4:44" x14ac:dyDescent="0.25">
      <c r="D463" t="s">
        <v>187</v>
      </c>
      <c r="L463" t="s">
        <v>138</v>
      </c>
      <c r="AB463" t="s">
        <v>185</v>
      </c>
      <c r="AJ463" t="s">
        <v>188</v>
      </c>
      <c r="AR463" t="s">
        <v>146</v>
      </c>
    </row>
    <row r="464" spans="4:44" x14ac:dyDescent="0.25">
      <c r="D464" t="s">
        <v>187</v>
      </c>
      <c r="L464" t="s">
        <v>138</v>
      </c>
      <c r="AB464" t="s">
        <v>185</v>
      </c>
      <c r="AJ464" t="s">
        <v>150</v>
      </c>
      <c r="AR464" t="s">
        <v>146</v>
      </c>
    </row>
    <row r="465" spans="4:44" x14ac:dyDescent="0.25">
      <c r="D465" t="s">
        <v>187</v>
      </c>
      <c r="L465" t="s">
        <v>138</v>
      </c>
      <c r="AB465" t="s">
        <v>186</v>
      </c>
      <c r="AJ465" t="s">
        <v>150</v>
      </c>
      <c r="AR465" t="s">
        <v>146</v>
      </c>
    </row>
    <row r="466" spans="4:44" x14ac:dyDescent="0.25">
      <c r="D466" t="s">
        <v>187</v>
      </c>
      <c r="L466" t="s">
        <v>138</v>
      </c>
      <c r="AB466" t="s">
        <v>186</v>
      </c>
      <c r="AJ466" t="s">
        <v>150</v>
      </c>
      <c r="AR466" t="s">
        <v>146</v>
      </c>
    </row>
    <row r="467" spans="4:44" x14ac:dyDescent="0.25">
      <c r="D467" t="s">
        <v>187</v>
      </c>
      <c r="L467" t="s">
        <v>138</v>
      </c>
      <c r="AB467" t="s">
        <v>186</v>
      </c>
      <c r="AJ467" t="s">
        <v>150</v>
      </c>
      <c r="AR467" t="s">
        <v>146</v>
      </c>
    </row>
    <row r="468" spans="4:44" x14ac:dyDescent="0.25">
      <c r="D468" t="s">
        <v>187</v>
      </c>
      <c r="L468" t="s">
        <v>138</v>
      </c>
      <c r="AB468" t="s">
        <v>186</v>
      </c>
      <c r="AJ468" t="s">
        <v>150</v>
      </c>
      <c r="AR468" t="s">
        <v>146</v>
      </c>
    </row>
    <row r="469" spans="4:44" x14ac:dyDescent="0.25">
      <c r="D469" t="s">
        <v>187</v>
      </c>
      <c r="L469" t="s">
        <v>138</v>
      </c>
      <c r="AB469" t="s">
        <v>186</v>
      </c>
      <c r="AJ469" t="s">
        <v>150</v>
      </c>
      <c r="AR469" t="s">
        <v>146</v>
      </c>
    </row>
    <row r="470" spans="4:44" x14ac:dyDescent="0.25">
      <c r="D470" t="s">
        <v>188</v>
      </c>
      <c r="L470" t="s">
        <v>138</v>
      </c>
      <c r="AB470" t="s">
        <v>186</v>
      </c>
      <c r="AJ470" t="s">
        <v>150</v>
      </c>
      <c r="AR470" t="s">
        <v>146</v>
      </c>
    </row>
    <row r="471" spans="4:44" x14ac:dyDescent="0.25">
      <c r="D471" t="s">
        <v>188</v>
      </c>
      <c r="L471" t="s">
        <v>138</v>
      </c>
      <c r="AB471" t="s">
        <v>186</v>
      </c>
      <c r="AJ471" t="s">
        <v>150</v>
      </c>
      <c r="AR471" t="s">
        <v>146</v>
      </c>
    </row>
    <row r="472" spans="4:44" x14ac:dyDescent="0.25">
      <c r="D472" t="s">
        <v>188</v>
      </c>
      <c r="L472" t="s">
        <v>138</v>
      </c>
      <c r="AB472" t="s">
        <v>186</v>
      </c>
      <c r="AJ472" t="s">
        <v>150</v>
      </c>
      <c r="AR472" t="s">
        <v>146</v>
      </c>
    </row>
    <row r="473" spans="4:44" x14ac:dyDescent="0.25">
      <c r="D473" t="s">
        <v>188</v>
      </c>
      <c r="L473" t="s">
        <v>138</v>
      </c>
      <c r="AB473" t="s">
        <v>186</v>
      </c>
      <c r="AJ473" t="s">
        <v>150</v>
      </c>
      <c r="AR473" t="s">
        <v>146</v>
      </c>
    </row>
    <row r="474" spans="4:44" x14ac:dyDescent="0.25">
      <c r="D474" t="s">
        <v>188</v>
      </c>
      <c r="L474" t="s">
        <v>138</v>
      </c>
      <c r="AB474" t="s">
        <v>186</v>
      </c>
      <c r="AJ474" t="s">
        <v>150</v>
      </c>
      <c r="AR474" t="s">
        <v>146</v>
      </c>
    </row>
    <row r="475" spans="4:44" x14ac:dyDescent="0.25">
      <c r="D475" t="s">
        <v>188</v>
      </c>
      <c r="L475" t="s">
        <v>138</v>
      </c>
      <c r="AB475" t="s">
        <v>186</v>
      </c>
      <c r="AJ475" t="s">
        <v>150</v>
      </c>
      <c r="AR475" t="s">
        <v>146</v>
      </c>
    </row>
    <row r="476" spans="4:44" x14ac:dyDescent="0.25">
      <c r="D476" t="s">
        <v>188</v>
      </c>
      <c r="L476" t="s">
        <v>138</v>
      </c>
      <c r="AB476" t="s">
        <v>186</v>
      </c>
      <c r="AJ476" t="s">
        <v>150</v>
      </c>
      <c r="AR476" t="s">
        <v>146</v>
      </c>
    </row>
    <row r="477" spans="4:44" x14ac:dyDescent="0.25">
      <c r="D477" t="s">
        <v>188</v>
      </c>
      <c r="L477" t="s">
        <v>138</v>
      </c>
      <c r="AB477" t="s">
        <v>186</v>
      </c>
      <c r="AJ477" t="s">
        <v>190</v>
      </c>
      <c r="AR477" t="s">
        <v>146</v>
      </c>
    </row>
    <row r="478" spans="4:44" x14ac:dyDescent="0.25">
      <c r="D478" t="s">
        <v>188</v>
      </c>
      <c r="L478" t="s">
        <v>138</v>
      </c>
      <c r="AB478" t="s">
        <v>158</v>
      </c>
      <c r="AJ478" t="s">
        <v>190</v>
      </c>
      <c r="AR478" t="s">
        <v>146</v>
      </c>
    </row>
    <row r="479" spans="4:44" x14ac:dyDescent="0.25">
      <c r="D479" t="s">
        <v>188</v>
      </c>
      <c r="L479" t="s">
        <v>138</v>
      </c>
      <c r="AB479" t="s">
        <v>158</v>
      </c>
      <c r="AJ479" t="s">
        <v>190</v>
      </c>
      <c r="AR479" t="s">
        <v>146</v>
      </c>
    </row>
    <row r="480" spans="4:44" x14ac:dyDescent="0.25">
      <c r="D480" t="s">
        <v>188</v>
      </c>
      <c r="L480" t="s">
        <v>138</v>
      </c>
      <c r="AB480" t="s">
        <v>158</v>
      </c>
      <c r="AJ480" t="s">
        <v>190</v>
      </c>
      <c r="AR480" t="s">
        <v>178</v>
      </c>
    </row>
    <row r="481" spans="4:44" x14ac:dyDescent="0.25">
      <c r="D481" t="s">
        <v>188</v>
      </c>
      <c r="L481" t="s">
        <v>138</v>
      </c>
      <c r="AB481" t="s">
        <v>158</v>
      </c>
      <c r="AJ481" t="s">
        <v>190</v>
      </c>
      <c r="AR481" t="s">
        <v>178</v>
      </c>
    </row>
    <row r="482" spans="4:44" x14ac:dyDescent="0.25">
      <c r="D482" t="s">
        <v>188</v>
      </c>
      <c r="L482" t="s">
        <v>138</v>
      </c>
      <c r="AB482" t="s">
        <v>158</v>
      </c>
      <c r="AJ482" t="s">
        <v>190</v>
      </c>
      <c r="AR482" t="s">
        <v>178</v>
      </c>
    </row>
    <row r="483" spans="4:44" x14ac:dyDescent="0.25">
      <c r="D483" t="s">
        <v>188</v>
      </c>
      <c r="L483" t="s">
        <v>202</v>
      </c>
      <c r="AB483" t="s">
        <v>158</v>
      </c>
      <c r="AJ483" t="s">
        <v>190</v>
      </c>
      <c r="AR483" t="s">
        <v>178</v>
      </c>
    </row>
    <row r="484" spans="4:44" x14ac:dyDescent="0.25">
      <c r="D484" t="s">
        <v>188</v>
      </c>
      <c r="L484" t="s">
        <v>202</v>
      </c>
      <c r="AB484" t="s">
        <v>187</v>
      </c>
      <c r="AJ484" t="s">
        <v>190</v>
      </c>
      <c r="AR484" t="s">
        <v>178</v>
      </c>
    </row>
    <row r="485" spans="4:44" x14ac:dyDescent="0.25">
      <c r="D485" t="s">
        <v>188</v>
      </c>
      <c r="L485" t="s">
        <v>202</v>
      </c>
      <c r="AB485" t="s">
        <v>187</v>
      </c>
      <c r="AJ485" t="s">
        <v>190</v>
      </c>
      <c r="AR485" t="s">
        <v>178</v>
      </c>
    </row>
    <row r="486" spans="4:44" x14ac:dyDescent="0.25">
      <c r="D486" t="s">
        <v>188</v>
      </c>
      <c r="L486" t="s">
        <v>202</v>
      </c>
      <c r="AB486" t="s">
        <v>187</v>
      </c>
      <c r="AJ486" t="s">
        <v>190</v>
      </c>
      <c r="AR486" t="s">
        <v>178</v>
      </c>
    </row>
    <row r="487" spans="4:44" x14ac:dyDescent="0.25">
      <c r="D487" t="s">
        <v>188</v>
      </c>
      <c r="L487" t="s">
        <v>176</v>
      </c>
      <c r="AB487" t="s">
        <v>187</v>
      </c>
      <c r="AJ487" t="s">
        <v>190</v>
      </c>
      <c r="AR487" t="s">
        <v>178</v>
      </c>
    </row>
    <row r="488" spans="4:44" x14ac:dyDescent="0.25">
      <c r="D488" t="s">
        <v>188</v>
      </c>
      <c r="L488" t="s">
        <v>176</v>
      </c>
      <c r="AB488" t="s">
        <v>187</v>
      </c>
      <c r="AJ488" t="s">
        <v>190</v>
      </c>
      <c r="AR488" t="s">
        <v>178</v>
      </c>
    </row>
    <row r="489" spans="4:44" x14ac:dyDescent="0.25">
      <c r="D489" t="s">
        <v>188</v>
      </c>
      <c r="L489" t="s">
        <v>176</v>
      </c>
      <c r="AB489" t="s">
        <v>187</v>
      </c>
      <c r="AJ489" t="s">
        <v>190</v>
      </c>
      <c r="AR489" t="s">
        <v>178</v>
      </c>
    </row>
    <row r="490" spans="4:44" x14ac:dyDescent="0.25">
      <c r="D490" t="s">
        <v>188</v>
      </c>
      <c r="L490" t="s">
        <v>176</v>
      </c>
      <c r="AB490" t="s">
        <v>187</v>
      </c>
      <c r="AJ490" t="s">
        <v>190</v>
      </c>
      <c r="AR490" t="s">
        <v>178</v>
      </c>
    </row>
    <row r="491" spans="4:44" x14ac:dyDescent="0.25">
      <c r="D491" t="s">
        <v>188</v>
      </c>
      <c r="L491" t="s">
        <v>176</v>
      </c>
      <c r="AB491" t="s">
        <v>187</v>
      </c>
      <c r="AJ491" t="s">
        <v>190</v>
      </c>
      <c r="AR491" t="s">
        <v>178</v>
      </c>
    </row>
    <row r="492" spans="4:44" x14ac:dyDescent="0.25">
      <c r="D492" t="s">
        <v>188</v>
      </c>
      <c r="L492" t="s">
        <v>176</v>
      </c>
      <c r="AB492" t="s">
        <v>187</v>
      </c>
      <c r="AJ492" t="s">
        <v>190</v>
      </c>
      <c r="AR492" t="s">
        <v>178</v>
      </c>
    </row>
    <row r="493" spans="4:44" x14ac:dyDescent="0.25">
      <c r="D493" t="s">
        <v>188</v>
      </c>
      <c r="L493" t="s">
        <v>176</v>
      </c>
      <c r="AB493" t="s">
        <v>187</v>
      </c>
      <c r="AJ493" t="s">
        <v>190</v>
      </c>
      <c r="AR493" t="s">
        <v>178</v>
      </c>
    </row>
    <row r="494" spans="4:44" x14ac:dyDescent="0.25">
      <c r="D494" t="s">
        <v>188</v>
      </c>
      <c r="L494" t="s">
        <v>176</v>
      </c>
      <c r="AB494" t="s">
        <v>187</v>
      </c>
      <c r="AJ494" t="s">
        <v>190</v>
      </c>
      <c r="AR494" t="s">
        <v>178</v>
      </c>
    </row>
    <row r="495" spans="4:44" x14ac:dyDescent="0.25">
      <c r="D495" t="s">
        <v>188</v>
      </c>
      <c r="L495" t="s">
        <v>176</v>
      </c>
      <c r="AB495" t="s">
        <v>187</v>
      </c>
      <c r="AJ495" t="s">
        <v>190</v>
      </c>
      <c r="AR495" t="s">
        <v>178</v>
      </c>
    </row>
    <row r="496" spans="4:44" x14ac:dyDescent="0.25">
      <c r="D496" t="s">
        <v>150</v>
      </c>
      <c r="L496" t="s">
        <v>176</v>
      </c>
      <c r="AB496" t="s">
        <v>188</v>
      </c>
      <c r="AJ496" t="s">
        <v>190</v>
      </c>
      <c r="AR496" t="s">
        <v>178</v>
      </c>
    </row>
    <row r="497" spans="4:44" x14ac:dyDescent="0.25">
      <c r="D497" t="s">
        <v>150</v>
      </c>
      <c r="L497" t="s">
        <v>176</v>
      </c>
      <c r="AB497" t="s">
        <v>188</v>
      </c>
      <c r="AJ497" t="s">
        <v>190</v>
      </c>
      <c r="AR497" t="s">
        <v>178</v>
      </c>
    </row>
    <row r="498" spans="4:44" x14ac:dyDescent="0.25">
      <c r="D498" t="s">
        <v>150</v>
      </c>
      <c r="L498" t="s">
        <v>176</v>
      </c>
      <c r="AB498" t="s">
        <v>188</v>
      </c>
      <c r="AJ498" t="s">
        <v>190</v>
      </c>
      <c r="AR498" t="s">
        <v>178</v>
      </c>
    </row>
    <row r="499" spans="4:44" x14ac:dyDescent="0.25">
      <c r="D499" t="s">
        <v>150</v>
      </c>
      <c r="L499" t="s">
        <v>176</v>
      </c>
      <c r="AB499" t="s">
        <v>188</v>
      </c>
      <c r="AJ499" t="s">
        <v>190</v>
      </c>
      <c r="AR499" t="s">
        <v>178</v>
      </c>
    </row>
    <row r="500" spans="4:44" x14ac:dyDescent="0.25">
      <c r="D500" t="s">
        <v>150</v>
      </c>
      <c r="L500" t="s">
        <v>176</v>
      </c>
      <c r="AB500" t="s">
        <v>188</v>
      </c>
      <c r="AJ500" t="s">
        <v>190</v>
      </c>
      <c r="AR500" t="s">
        <v>178</v>
      </c>
    </row>
    <row r="501" spans="4:44" x14ac:dyDescent="0.25">
      <c r="D501" t="s">
        <v>150</v>
      </c>
      <c r="L501" t="s">
        <v>176</v>
      </c>
      <c r="AB501" t="s">
        <v>188</v>
      </c>
      <c r="AJ501" t="s">
        <v>190</v>
      </c>
      <c r="AR501" t="s">
        <v>178</v>
      </c>
    </row>
    <row r="502" spans="4:44" x14ac:dyDescent="0.25">
      <c r="D502" t="s">
        <v>150</v>
      </c>
      <c r="L502" t="s">
        <v>176</v>
      </c>
      <c r="AB502" t="s">
        <v>188</v>
      </c>
      <c r="AJ502" t="s">
        <v>190</v>
      </c>
      <c r="AR502" t="s">
        <v>178</v>
      </c>
    </row>
    <row r="503" spans="4:44" x14ac:dyDescent="0.25">
      <c r="D503" t="s">
        <v>150</v>
      </c>
      <c r="L503" t="s">
        <v>176</v>
      </c>
      <c r="AB503" t="s">
        <v>188</v>
      </c>
      <c r="AJ503" t="s">
        <v>191</v>
      </c>
      <c r="AR503" t="s">
        <v>178</v>
      </c>
    </row>
    <row r="504" spans="4:44" x14ac:dyDescent="0.25">
      <c r="D504" t="s">
        <v>150</v>
      </c>
      <c r="L504" t="s">
        <v>176</v>
      </c>
      <c r="AB504" t="s">
        <v>188</v>
      </c>
      <c r="AJ504" t="s">
        <v>191</v>
      </c>
      <c r="AR504" t="s">
        <v>178</v>
      </c>
    </row>
    <row r="505" spans="4:44" x14ac:dyDescent="0.25">
      <c r="D505" t="s">
        <v>150</v>
      </c>
      <c r="L505" t="s">
        <v>176</v>
      </c>
      <c r="AB505" t="s">
        <v>188</v>
      </c>
      <c r="AJ505" t="s">
        <v>191</v>
      </c>
      <c r="AR505" t="s">
        <v>178</v>
      </c>
    </row>
    <row r="506" spans="4:44" x14ac:dyDescent="0.25">
      <c r="D506" t="s">
        <v>150</v>
      </c>
      <c r="L506" t="s">
        <v>176</v>
      </c>
      <c r="AB506" t="s">
        <v>188</v>
      </c>
      <c r="AJ506" t="s">
        <v>191</v>
      </c>
      <c r="AR506" t="s">
        <v>179</v>
      </c>
    </row>
    <row r="507" spans="4:44" x14ac:dyDescent="0.25">
      <c r="D507" t="s">
        <v>150</v>
      </c>
      <c r="L507" t="s">
        <v>176</v>
      </c>
      <c r="AB507" t="s">
        <v>188</v>
      </c>
      <c r="AJ507" t="s">
        <v>191</v>
      </c>
      <c r="AR507" t="s">
        <v>179</v>
      </c>
    </row>
    <row r="508" spans="4:44" x14ac:dyDescent="0.25">
      <c r="D508" t="s">
        <v>150</v>
      </c>
      <c r="L508" t="s">
        <v>176</v>
      </c>
      <c r="AB508" t="s">
        <v>188</v>
      </c>
      <c r="AJ508" t="s">
        <v>191</v>
      </c>
      <c r="AR508" t="s">
        <v>179</v>
      </c>
    </row>
    <row r="509" spans="4:44" x14ac:dyDescent="0.25">
      <c r="D509" t="s">
        <v>189</v>
      </c>
      <c r="L509" t="s">
        <v>176</v>
      </c>
      <c r="AB509" t="s">
        <v>188</v>
      </c>
      <c r="AJ509" t="s">
        <v>191</v>
      </c>
      <c r="AR509" t="s">
        <v>179</v>
      </c>
    </row>
    <row r="510" spans="4:44" x14ac:dyDescent="0.25">
      <c r="D510" t="s">
        <v>189</v>
      </c>
      <c r="L510" t="s">
        <v>176</v>
      </c>
      <c r="AB510" t="s">
        <v>188</v>
      </c>
      <c r="AJ510" t="s">
        <v>191</v>
      </c>
      <c r="AR510" t="s">
        <v>179</v>
      </c>
    </row>
    <row r="511" spans="4:44" x14ac:dyDescent="0.25">
      <c r="D511" t="s">
        <v>190</v>
      </c>
      <c r="L511" t="s">
        <v>176</v>
      </c>
      <c r="AB511" t="s">
        <v>188</v>
      </c>
      <c r="AJ511" t="s">
        <v>191</v>
      </c>
      <c r="AR511" t="s">
        <v>179</v>
      </c>
    </row>
    <row r="512" spans="4:44" x14ac:dyDescent="0.25">
      <c r="D512" t="s">
        <v>190</v>
      </c>
      <c r="L512" t="s">
        <v>176</v>
      </c>
      <c r="AB512" t="s">
        <v>188</v>
      </c>
      <c r="AJ512" t="s">
        <v>191</v>
      </c>
      <c r="AR512" t="s">
        <v>179</v>
      </c>
    </row>
    <row r="513" spans="4:44" x14ac:dyDescent="0.25">
      <c r="D513" t="s">
        <v>190</v>
      </c>
      <c r="L513" t="s">
        <v>203</v>
      </c>
      <c r="AB513" t="s">
        <v>188</v>
      </c>
      <c r="AJ513" t="s">
        <v>191</v>
      </c>
      <c r="AR513" t="s">
        <v>179</v>
      </c>
    </row>
    <row r="514" spans="4:44" x14ac:dyDescent="0.25">
      <c r="D514" t="s">
        <v>190</v>
      </c>
      <c r="L514" t="s">
        <v>203</v>
      </c>
      <c r="AB514" t="s">
        <v>188</v>
      </c>
      <c r="AJ514" t="s">
        <v>191</v>
      </c>
      <c r="AR514" t="s">
        <v>179</v>
      </c>
    </row>
    <row r="515" spans="4:44" x14ac:dyDescent="0.25">
      <c r="D515" t="s">
        <v>190</v>
      </c>
      <c r="L515" t="s">
        <v>203</v>
      </c>
      <c r="AB515" t="s">
        <v>188</v>
      </c>
      <c r="AJ515" t="s">
        <v>191</v>
      </c>
      <c r="AR515" t="s">
        <v>179</v>
      </c>
    </row>
    <row r="516" spans="4:44" x14ac:dyDescent="0.25">
      <c r="D516" t="s">
        <v>190</v>
      </c>
      <c r="L516" t="s">
        <v>203</v>
      </c>
      <c r="AB516" t="s">
        <v>188</v>
      </c>
      <c r="AJ516" t="s">
        <v>191</v>
      </c>
      <c r="AR516" t="s">
        <v>179</v>
      </c>
    </row>
    <row r="517" spans="4:44" x14ac:dyDescent="0.25">
      <c r="D517" t="s">
        <v>190</v>
      </c>
      <c r="L517" t="s">
        <v>203</v>
      </c>
      <c r="AB517" t="s">
        <v>188</v>
      </c>
      <c r="AJ517" t="s">
        <v>191</v>
      </c>
      <c r="AR517" t="s">
        <v>179</v>
      </c>
    </row>
    <row r="518" spans="4:44" x14ac:dyDescent="0.25">
      <c r="D518" t="s">
        <v>190</v>
      </c>
      <c r="L518" t="s">
        <v>203</v>
      </c>
      <c r="AB518" t="s">
        <v>188</v>
      </c>
      <c r="AJ518" t="s">
        <v>191</v>
      </c>
      <c r="AR518" t="s">
        <v>180</v>
      </c>
    </row>
    <row r="519" spans="4:44" x14ac:dyDescent="0.25">
      <c r="D519" t="s">
        <v>190</v>
      </c>
      <c r="L519" t="s">
        <v>203</v>
      </c>
      <c r="AB519" t="s">
        <v>188</v>
      </c>
      <c r="AJ519" t="s">
        <v>191</v>
      </c>
      <c r="AR519" t="s">
        <v>180</v>
      </c>
    </row>
    <row r="520" spans="4:44" x14ac:dyDescent="0.25">
      <c r="D520" t="s">
        <v>190</v>
      </c>
      <c r="L520" t="s">
        <v>203</v>
      </c>
      <c r="AB520" t="s">
        <v>188</v>
      </c>
      <c r="AJ520" t="s">
        <v>191</v>
      </c>
      <c r="AR520" t="s">
        <v>180</v>
      </c>
    </row>
    <row r="521" spans="4:44" x14ac:dyDescent="0.25">
      <c r="D521" t="s">
        <v>190</v>
      </c>
      <c r="L521" t="s">
        <v>203</v>
      </c>
      <c r="AB521" t="s">
        <v>188</v>
      </c>
      <c r="AJ521" t="s">
        <v>191</v>
      </c>
      <c r="AR521" t="s">
        <v>180</v>
      </c>
    </row>
    <row r="522" spans="4:44" x14ac:dyDescent="0.25">
      <c r="D522" t="s">
        <v>190</v>
      </c>
      <c r="L522" t="s">
        <v>203</v>
      </c>
      <c r="AB522" t="s">
        <v>150</v>
      </c>
      <c r="AJ522" t="s">
        <v>191</v>
      </c>
      <c r="AR522" t="s">
        <v>180</v>
      </c>
    </row>
    <row r="523" spans="4:44" x14ac:dyDescent="0.25">
      <c r="D523" t="s">
        <v>190</v>
      </c>
      <c r="L523" t="s">
        <v>203</v>
      </c>
      <c r="AB523" t="s">
        <v>150</v>
      </c>
      <c r="AJ523" t="s">
        <v>191</v>
      </c>
      <c r="AR523" t="s">
        <v>180</v>
      </c>
    </row>
    <row r="524" spans="4:44" x14ac:dyDescent="0.25">
      <c r="D524" t="s">
        <v>190</v>
      </c>
      <c r="L524" t="s">
        <v>203</v>
      </c>
      <c r="AB524" t="s">
        <v>150</v>
      </c>
      <c r="AJ524" t="s">
        <v>191</v>
      </c>
      <c r="AR524" t="s">
        <v>180</v>
      </c>
    </row>
    <row r="525" spans="4:44" x14ac:dyDescent="0.25">
      <c r="D525" t="s">
        <v>190</v>
      </c>
      <c r="L525" t="s">
        <v>203</v>
      </c>
      <c r="AB525" t="s">
        <v>150</v>
      </c>
      <c r="AJ525" t="s">
        <v>191</v>
      </c>
      <c r="AR525" t="s">
        <v>180</v>
      </c>
    </row>
    <row r="526" spans="4:44" x14ac:dyDescent="0.25">
      <c r="D526" t="s">
        <v>190</v>
      </c>
      <c r="L526" t="s">
        <v>203</v>
      </c>
      <c r="AB526" t="s">
        <v>150</v>
      </c>
      <c r="AJ526" t="s">
        <v>191</v>
      </c>
      <c r="AR526" t="s">
        <v>180</v>
      </c>
    </row>
    <row r="527" spans="4:44" x14ac:dyDescent="0.25">
      <c r="D527" t="s">
        <v>190</v>
      </c>
      <c r="L527" t="s">
        <v>203</v>
      </c>
      <c r="AB527" t="s">
        <v>150</v>
      </c>
      <c r="AJ527" t="s">
        <v>191</v>
      </c>
      <c r="AR527" t="s">
        <v>180</v>
      </c>
    </row>
    <row r="528" spans="4:44" x14ac:dyDescent="0.25">
      <c r="D528" t="s">
        <v>190</v>
      </c>
      <c r="L528" t="s">
        <v>203</v>
      </c>
      <c r="AB528" t="s">
        <v>150</v>
      </c>
      <c r="AJ528" t="s">
        <v>191</v>
      </c>
      <c r="AR528" t="s">
        <v>181</v>
      </c>
    </row>
    <row r="529" spans="4:44" x14ac:dyDescent="0.25">
      <c r="D529" t="s">
        <v>190</v>
      </c>
      <c r="L529" t="s">
        <v>203</v>
      </c>
      <c r="AB529" t="s">
        <v>150</v>
      </c>
      <c r="AJ529" t="s">
        <v>192</v>
      </c>
      <c r="AR529" t="s">
        <v>181</v>
      </c>
    </row>
    <row r="530" spans="4:44" x14ac:dyDescent="0.25">
      <c r="D530" t="s">
        <v>190</v>
      </c>
      <c r="L530" t="s">
        <v>203</v>
      </c>
      <c r="AB530" t="s">
        <v>150</v>
      </c>
      <c r="AJ530" t="s">
        <v>192</v>
      </c>
      <c r="AR530" t="s">
        <v>181</v>
      </c>
    </row>
    <row r="531" spans="4:44" x14ac:dyDescent="0.25">
      <c r="D531" t="s">
        <v>190</v>
      </c>
      <c r="L531" t="s">
        <v>203</v>
      </c>
      <c r="AB531" t="s">
        <v>150</v>
      </c>
      <c r="AJ531" t="s">
        <v>192</v>
      </c>
      <c r="AR531" t="s">
        <v>181</v>
      </c>
    </row>
    <row r="532" spans="4:44" x14ac:dyDescent="0.25">
      <c r="D532" t="s">
        <v>190</v>
      </c>
      <c r="L532" t="s">
        <v>203</v>
      </c>
      <c r="AB532" t="s">
        <v>150</v>
      </c>
      <c r="AJ532" t="s">
        <v>192</v>
      </c>
      <c r="AR532" t="s">
        <v>181</v>
      </c>
    </row>
    <row r="533" spans="4:44" x14ac:dyDescent="0.25">
      <c r="D533" t="s">
        <v>190</v>
      </c>
      <c r="L533" t="s">
        <v>203</v>
      </c>
      <c r="AB533" t="s">
        <v>150</v>
      </c>
      <c r="AJ533" t="s">
        <v>192</v>
      </c>
      <c r="AR533" t="s">
        <v>181</v>
      </c>
    </row>
    <row r="534" spans="4:44" x14ac:dyDescent="0.25">
      <c r="D534" t="s">
        <v>190</v>
      </c>
      <c r="L534" t="s">
        <v>203</v>
      </c>
      <c r="AB534" t="s">
        <v>150</v>
      </c>
      <c r="AJ534" t="s">
        <v>192</v>
      </c>
      <c r="AR534" t="s">
        <v>181</v>
      </c>
    </row>
    <row r="535" spans="4:44" x14ac:dyDescent="0.25">
      <c r="D535" t="s">
        <v>190</v>
      </c>
      <c r="L535" t="s">
        <v>203</v>
      </c>
      <c r="AB535" t="s">
        <v>189</v>
      </c>
      <c r="AJ535" t="s">
        <v>192</v>
      </c>
      <c r="AR535" t="s">
        <v>181</v>
      </c>
    </row>
    <row r="536" spans="4:44" x14ac:dyDescent="0.25">
      <c r="D536" t="s">
        <v>190</v>
      </c>
      <c r="L536" t="s">
        <v>203</v>
      </c>
      <c r="AB536" t="s">
        <v>189</v>
      </c>
      <c r="AJ536" t="s">
        <v>192</v>
      </c>
      <c r="AR536" t="s">
        <v>181</v>
      </c>
    </row>
    <row r="537" spans="4:44" x14ac:dyDescent="0.25">
      <c r="D537" t="s">
        <v>191</v>
      </c>
      <c r="L537" t="s">
        <v>203</v>
      </c>
      <c r="AB537" t="s">
        <v>190</v>
      </c>
      <c r="AJ537" t="s">
        <v>192</v>
      </c>
      <c r="AR537" t="s">
        <v>181</v>
      </c>
    </row>
    <row r="538" spans="4:44" x14ac:dyDescent="0.25">
      <c r="D538" t="s">
        <v>191</v>
      </c>
      <c r="L538" t="s">
        <v>203</v>
      </c>
      <c r="AB538" t="s">
        <v>190</v>
      </c>
      <c r="AJ538" t="s">
        <v>192</v>
      </c>
      <c r="AR538" t="s">
        <v>181</v>
      </c>
    </row>
    <row r="539" spans="4:44" x14ac:dyDescent="0.25">
      <c r="D539" t="s">
        <v>191</v>
      </c>
      <c r="L539" t="s">
        <v>177</v>
      </c>
      <c r="AB539" t="s">
        <v>190</v>
      </c>
      <c r="AJ539" t="s">
        <v>192</v>
      </c>
      <c r="AR539" t="s">
        <v>181</v>
      </c>
    </row>
    <row r="540" spans="4:44" x14ac:dyDescent="0.25">
      <c r="D540" t="s">
        <v>191</v>
      </c>
      <c r="L540" t="s">
        <v>177</v>
      </c>
      <c r="AB540" t="s">
        <v>190</v>
      </c>
      <c r="AJ540" t="s">
        <v>192</v>
      </c>
      <c r="AR540" t="s">
        <v>181</v>
      </c>
    </row>
    <row r="541" spans="4:44" x14ac:dyDescent="0.25">
      <c r="D541" t="s">
        <v>191</v>
      </c>
      <c r="L541" t="s">
        <v>177</v>
      </c>
      <c r="AB541" t="s">
        <v>190</v>
      </c>
      <c r="AJ541" t="s">
        <v>192</v>
      </c>
      <c r="AR541" t="s">
        <v>181</v>
      </c>
    </row>
    <row r="542" spans="4:44" x14ac:dyDescent="0.25">
      <c r="D542" t="s">
        <v>191</v>
      </c>
      <c r="L542" t="s">
        <v>177</v>
      </c>
      <c r="AB542" t="s">
        <v>190</v>
      </c>
      <c r="AJ542" t="s">
        <v>192</v>
      </c>
      <c r="AR542" t="s">
        <v>182</v>
      </c>
    </row>
    <row r="543" spans="4:44" x14ac:dyDescent="0.25">
      <c r="D543" t="s">
        <v>191</v>
      </c>
      <c r="L543" t="s">
        <v>177</v>
      </c>
      <c r="AB543" t="s">
        <v>190</v>
      </c>
      <c r="AJ543" t="s">
        <v>192</v>
      </c>
      <c r="AR543" t="s">
        <v>182</v>
      </c>
    </row>
    <row r="544" spans="4:44" x14ac:dyDescent="0.25">
      <c r="D544" t="s">
        <v>191</v>
      </c>
      <c r="L544" t="s">
        <v>177</v>
      </c>
      <c r="AB544" t="s">
        <v>190</v>
      </c>
      <c r="AJ544" t="s">
        <v>192</v>
      </c>
      <c r="AR544" t="s">
        <v>183</v>
      </c>
    </row>
    <row r="545" spans="4:44" x14ac:dyDescent="0.25">
      <c r="D545" t="s">
        <v>191</v>
      </c>
      <c r="L545" t="s">
        <v>177</v>
      </c>
      <c r="AB545" t="s">
        <v>190</v>
      </c>
      <c r="AJ545" t="s">
        <v>192</v>
      </c>
      <c r="AR545" t="s">
        <v>183</v>
      </c>
    </row>
    <row r="546" spans="4:44" x14ac:dyDescent="0.25">
      <c r="D546" t="s">
        <v>191</v>
      </c>
      <c r="L546" t="s">
        <v>177</v>
      </c>
      <c r="AB546" t="s">
        <v>190</v>
      </c>
      <c r="AJ546" t="s">
        <v>192</v>
      </c>
      <c r="AR546" t="s">
        <v>183</v>
      </c>
    </row>
    <row r="547" spans="4:44" x14ac:dyDescent="0.25">
      <c r="D547" t="s">
        <v>191</v>
      </c>
      <c r="L547" t="s">
        <v>177</v>
      </c>
      <c r="AB547" t="s">
        <v>190</v>
      </c>
      <c r="AJ547" t="s">
        <v>192</v>
      </c>
      <c r="AR547" t="s">
        <v>183</v>
      </c>
    </row>
    <row r="548" spans="4:44" x14ac:dyDescent="0.25">
      <c r="D548" t="s">
        <v>191</v>
      </c>
      <c r="L548" t="s">
        <v>177</v>
      </c>
      <c r="AB548" t="s">
        <v>190</v>
      </c>
      <c r="AJ548" t="s">
        <v>192</v>
      </c>
      <c r="AR548" t="s">
        <v>183</v>
      </c>
    </row>
    <row r="549" spans="4:44" x14ac:dyDescent="0.25">
      <c r="D549" t="s">
        <v>191</v>
      </c>
      <c r="L549" t="s">
        <v>177</v>
      </c>
      <c r="AB549" t="s">
        <v>190</v>
      </c>
      <c r="AJ549" t="s">
        <v>192</v>
      </c>
      <c r="AR549" t="s">
        <v>183</v>
      </c>
    </row>
    <row r="550" spans="4:44" x14ac:dyDescent="0.25">
      <c r="D550" t="s">
        <v>191</v>
      </c>
      <c r="L550" t="s">
        <v>177</v>
      </c>
      <c r="AB550" t="s">
        <v>190</v>
      </c>
      <c r="AJ550" t="s">
        <v>192</v>
      </c>
      <c r="AR550" t="s">
        <v>183</v>
      </c>
    </row>
    <row r="551" spans="4:44" x14ac:dyDescent="0.25">
      <c r="D551" t="s">
        <v>191</v>
      </c>
      <c r="L551" t="s">
        <v>177</v>
      </c>
      <c r="AB551" t="s">
        <v>190</v>
      </c>
      <c r="AJ551" t="s">
        <v>192</v>
      </c>
      <c r="AR551" t="s">
        <v>183</v>
      </c>
    </row>
    <row r="552" spans="4:44" x14ac:dyDescent="0.25">
      <c r="D552" t="s">
        <v>191</v>
      </c>
      <c r="L552" t="s">
        <v>177</v>
      </c>
      <c r="AB552" t="s">
        <v>190</v>
      </c>
      <c r="AJ552" t="s">
        <v>192</v>
      </c>
      <c r="AR552" t="s">
        <v>183</v>
      </c>
    </row>
    <row r="553" spans="4:44" x14ac:dyDescent="0.25">
      <c r="D553" t="s">
        <v>191</v>
      </c>
      <c r="L553" t="s">
        <v>177</v>
      </c>
      <c r="AB553" t="s">
        <v>190</v>
      </c>
      <c r="AJ553" t="s">
        <v>192</v>
      </c>
      <c r="AR553" t="s">
        <v>183</v>
      </c>
    </row>
    <row r="554" spans="4:44" x14ac:dyDescent="0.25">
      <c r="D554" t="s">
        <v>191</v>
      </c>
      <c r="L554" t="s">
        <v>177</v>
      </c>
      <c r="AB554" t="s">
        <v>190</v>
      </c>
      <c r="AJ554" t="s">
        <v>192</v>
      </c>
      <c r="AR554" t="s">
        <v>183</v>
      </c>
    </row>
    <row r="555" spans="4:44" x14ac:dyDescent="0.25">
      <c r="D555" t="s">
        <v>191</v>
      </c>
      <c r="L555" t="s">
        <v>177</v>
      </c>
      <c r="AB555" t="s">
        <v>190</v>
      </c>
      <c r="AJ555" t="s">
        <v>193</v>
      </c>
      <c r="AR555" t="s">
        <v>183</v>
      </c>
    </row>
    <row r="556" spans="4:44" x14ac:dyDescent="0.25">
      <c r="D556" t="s">
        <v>191</v>
      </c>
      <c r="L556" t="s">
        <v>177</v>
      </c>
      <c r="AB556" t="s">
        <v>190</v>
      </c>
      <c r="AJ556" t="s">
        <v>193</v>
      </c>
      <c r="AR556" t="s">
        <v>183</v>
      </c>
    </row>
    <row r="557" spans="4:44" x14ac:dyDescent="0.25">
      <c r="D557" t="s">
        <v>191</v>
      </c>
      <c r="L557" t="s">
        <v>177</v>
      </c>
      <c r="AB557" t="s">
        <v>190</v>
      </c>
      <c r="AJ557" t="s">
        <v>193</v>
      </c>
      <c r="AR557" t="s">
        <v>183</v>
      </c>
    </row>
    <row r="558" spans="4:44" x14ac:dyDescent="0.25">
      <c r="D558" t="s">
        <v>191</v>
      </c>
      <c r="L558" t="s">
        <v>177</v>
      </c>
      <c r="AB558" t="s">
        <v>190</v>
      </c>
      <c r="AJ558" t="s">
        <v>193</v>
      </c>
      <c r="AR558" t="s">
        <v>183</v>
      </c>
    </row>
    <row r="559" spans="4:44" x14ac:dyDescent="0.25">
      <c r="D559" t="s">
        <v>191</v>
      </c>
      <c r="L559" t="s">
        <v>177</v>
      </c>
      <c r="AB559" t="s">
        <v>190</v>
      </c>
      <c r="AJ559" t="s">
        <v>193</v>
      </c>
      <c r="AR559" t="s">
        <v>183</v>
      </c>
    </row>
    <row r="560" spans="4:44" x14ac:dyDescent="0.25">
      <c r="D560" t="s">
        <v>191</v>
      </c>
      <c r="L560" t="s">
        <v>177</v>
      </c>
      <c r="AB560" t="s">
        <v>190</v>
      </c>
      <c r="AJ560" t="s">
        <v>193</v>
      </c>
      <c r="AR560" t="s">
        <v>183</v>
      </c>
    </row>
    <row r="561" spans="4:44" x14ac:dyDescent="0.25">
      <c r="D561" t="s">
        <v>191</v>
      </c>
      <c r="L561" t="s">
        <v>177</v>
      </c>
      <c r="AB561" t="s">
        <v>190</v>
      </c>
      <c r="AJ561" t="s">
        <v>193</v>
      </c>
      <c r="AR561" t="s">
        <v>183</v>
      </c>
    </row>
    <row r="562" spans="4:44" x14ac:dyDescent="0.25">
      <c r="D562" t="s">
        <v>191</v>
      </c>
      <c r="L562" t="s">
        <v>177</v>
      </c>
      <c r="AB562" t="s">
        <v>190</v>
      </c>
      <c r="AJ562" t="s">
        <v>193</v>
      </c>
      <c r="AR562" t="s">
        <v>216</v>
      </c>
    </row>
    <row r="563" spans="4:44" x14ac:dyDescent="0.25">
      <c r="D563" t="s">
        <v>192</v>
      </c>
      <c r="L563" t="s">
        <v>177</v>
      </c>
      <c r="AB563" t="s">
        <v>191</v>
      </c>
      <c r="AJ563" t="s">
        <v>193</v>
      </c>
      <c r="AR563" t="s">
        <v>216</v>
      </c>
    </row>
    <row r="564" spans="4:44" x14ac:dyDescent="0.25">
      <c r="D564" t="s">
        <v>192</v>
      </c>
      <c r="L564" t="s">
        <v>177</v>
      </c>
      <c r="AB564" t="s">
        <v>191</v>
      </c>
      <c r="AJ564" t="s">
        <v>193</v>
      </c>
      <c r="AR564" t="s">
        <v>184</v>
      </c>
    </row>
    <row r="565" spans="4:44" x14ac:dyDescent="0.25">
      <c r="D565" t="s">
        <v>192</v>
      </c>
      <c r="L565" t="s">
        <v>140</v>
      </c>
      <c r="AB565" t="s">
        <v>191</v>
      </c>
      <c r="AJ565" t="s">
        <v>193</v>
      </c>
      <c r="AR565" t="s">
        <v>184</v>
      </c>
    </row>
    <row r="566" spans="4:44" x14ac:dyDescent="0.25">
      <c r="D566" t="s">
        <v>192</v>
      </c>
      <c r="L566" t="s">
        <v>140</v>
      </c>
      <c r="AB566" t="s">
        <v>191</v>
      </c>
      <c r="AJ566" t="s">
        <v>193</v>
      </c>
      <c r="AR566" t="s">
        <v>184</v>
      </c>
    </row>
    <row r="567" spans="4:44" x14ac:dyDescent="0.25">
      <c r="D567" t="s">
        <v>192</v>
      </c>
      <c r="L567" t="s">
        <v>140</v>
      </c>
      <c r="AB567" t="s">
        <v>191</v>
      </c>
      <c r="AJ567" t="s">
        <v>193</v>
      </c>
      <c r="AR567" t="s">
        <v>184</v>
      </c>
    </row>
    <row r="568" spans="4:44" x14ac:dyDescent="0.25">
      <c r="D568" t="s">
        <v>192</v>
      </c>
      <c r="L568" t="s">
        <v>140</v>
      </c>
      <c r="AB568" t="s">
        <v>191</v>
      </c>
      <c r="AJ568" t="s">
        <v>193</v>
      </c>
      <c r="AR568" t="s">
        <v>184</v>
      </c>
    </row>
    <row r="569" spans="4:44" x14ac:dyDescent="0.25">
      <c r="D569" t="s">
        <v>192</v>
      </c>
      <c r="L569" t="s">
        <v>140</v>
      </c>
      <c r="AB569" t="s">
        <v>191</v>
      </c>
      <c r="AJ569" t="s">
        <v>194</v>
      </c>
      <c r="AR569" t="s">
        <v>184</v>
      </c>
    </row>
    <row r="570" spans="4:44" x14ac:dyDescent="0.25">
      <c r="D570" t="s">
        <v>192</v>
      </c>
      <c r="L570" t="s">
        <v>140</v>
      </c>
      <c r="AB570" t="s">
        <v>191</v>
      </c>
      <c r="AJ570" t="s">
        <v>194</v>
      </c>
      <c r="AR570" t="s">
        <v>184</v>
      </c>
    </row>
    <row r="571" spans="4:44" x14ac:dyDescent="0.25">
      <c r="D571" t="s">
        <v>192</v>
      </c>
      <c r="L571" t="s">
        <v>140</v>
      </c>
      <c r="AB571" t="s">
        <v>191</v>
      </c>
      <c r="AJ571" t="s">
        <v>194</v>
      </c>
      <c r="AR571" t="s">
        <v>184</v>
      </c>
    </row>
    <row r="572" spans="4:44" x14ac:dyDescent="0.25">
      <c r="D572" t="s">
        <v>192</v>
      </c>
      <c r="L572" t="s">
        <v>140</v>
      </c>
      <c r="AB572" t="s">
        <v>191</v>
      </c>
      <c r="AJ572" t="s">
        <v>194</v>
      </c>
      <c r="AR572" t="s">
        <v>184</v>
      </c>
    </row>
    <row r="573" spans="4:44" x14ac:dyDescent="0.25">
      <c r="D573" t="s">
        <v>192</v>
      </c>
      <c r="L573" t="s">
        <v>140</v>
      </c>
      <c r="AB573" t="s">
        <v>191</v>
      </c>
      <c r="AJ573" t="s">
        <v>194</v>
      </c>
      <c r="AR573" t="s">
        <v>184</v>
      </c>
    </row>
    <row r="574" spans="4:44" x14ac:dyDescent="0.25">
      <c r="D574" t="s">
        <v>192</v>
      </c>
      <c r="L574" t="s">
        <v>140</v>
      </c>
      <c r="AB574" t="s">
        <v>191</v>
      </c>
      <c r="AJ574" t="s">
        <v>194</v>
      </c>
      <c r="AR574" t="s">
        <v>184</v>
      </c>
    </row>
    <row r="575" spans="4:44" x14ac:dyDescent="0.25">
      <c r="D575" t="s">
        <v>192</v>
      </c>
      <c r="L575" t="s">
        <v>140</v>
      </c>
      <c r="AB575" t="s">
        <v>191</v>
      </c>
      <c r="AR575" t="s">
        <v>184</v>
      </c>
    </row>
    <row r="576" spans="4:44" x14ac:dyDescent="0.25">
      <c r="D576" t="s">
        <v>192</v>
      </c>
      <c r="L576" t="s">
        <v>140</v>
      </c>
      <c r="AB576" t="s">
        <v>191</v>
      </c>
      <c r="AR576" t="s">
        <v>184</v>
      </c>
    </row>
    <row r="577" spans="4:44" x14ac:dyDescent="0.25">
      <c r="D577" t="s">
        <v>192</v>
      </c>
      <c r="L577" t="s">
        <v>140</v>
      </c>
      <c r="AB577" t="s">
        <v>191</v>
      </c>
      <c r="AR577" t="s">
        <v>184</v>
      </c>
    </row>
    <row r="578" spans="4:44" x14ac:dyDescent="0.25">
      <c r="D578" t="s">
        <v>192</v>
      </c>
      <c r="L578" t="s">
        <v>140</v>
      </c>
      <c r="AB578" t="s">
        <v>191</v>
      </c>
      <c r="AR578" t="s">
        <v>185</v>
      </c>
    </row>
    <row r="579" spans="4:44" x14ac:dyDescent="0.25">
      <c r="D579" t="s">
        <v>192</v>
      </c>
      <c r="L579" t="s">
        <v>140</v>
      </c>
      <c r="AB579" t="s">
        <v>191</v>
      </c>
      <c r="AR579" t="s">
        <v>185</v>
      </c>
    </row>
    <row r="580" spans="4:44" x14ac:dyDescent="0.25">
      <c r="D580" t="s">
        <v>192</v>
      </c>
      <c r="L580" t="s">
        <v>140</v>
      </c>
      <c r="AB580" t="s">
        <v>191</v>
      </c>
      <c r="AR580" t="s">
        <v>185</v>
      </c>
    </row>
    <row r="581" spans="4:44" x14ac:dyDescent="0.25">
      <c r="D581" t="s">
        <v>192</v>
      </c>
      <c r="L581" t="s">
        <v>140</v>
      </c>
      <c r="AB581" t="s">
        <v>191</v>
      </c>
      <c r="AR581" t="s">
        <v>185</v>
      </c>
    </row>
    <row r="582" spans="4:44" x14ac:dyDescent="0.25">
      <c r="D582" t="s">
        <v>192</v>
      </c>
      <c r="L582" t="s">
        <v>140</v>
      </c>
      <c r="AB582" t="s">
        <v>191</v>
      </c>
      <c r="AR582" t="s">
        <v>185</v>
      </c>
    </row>
    <row r="583" spans="4:44" x14ac:dyDescent="0.25">
      <c r="D583" t="s">
        <v>192</v>
      </c>
      <c r="L583" t="s">
        <v>140</v>
      </c>
      <c r="AB583" t="s">
        <v>191</v>
      </c>
      <c r="AR583" t="s">
        <v>185</v>
      </c>
    </row>
    <row r="584" spans="4:44" x14ac:dyDescent="0.25">
      <c r="D584" t="s">
        <v>192</v>
      </c>
      <c r="L584" t="s">
        <v>140</v>
      </c>
      <c r="AB584" t="s">
        <v>191</v>
      </c>
      <c r="AR584" t="s">
        <v>185</v>
      </c>
    </row>
    <row r="585" spans="4:44" x14ac:dyDescent="0.25">
      <c r="D585" t="s">
        <v>192</v>
      </c>
      <c r="L585" t="s">
        <v>140</v>
      </c>
      <c r="AB585" t="s">
        <v>191</v>
      </c>
      <c r="AR585" t="s">
        <v>185</v>
      </c>
    </row>
    <row r="586" spans="4:44" x14ac:dyDescent="0.25">
      <c r="D586" t="s">
        <v>192</v>
      </c>
      <c r="L586" t="s">
        <v>140</v>
      </c>
      <c r="AB586" t="s">
        <v>191</v>
      </c>
      <c r="AR586" t="s">
        <v>185</v>
      </c>
    </row>
    <row r="587" spans="4:44" x14ac:dyDescent="0.25">
      <c r="D587" t="s">
        <v>192</v>
      </c>
      <c r="L587" t="s">
        <v>140</v>
      </c>
      <c r="AB587" t="s">
        <v>191</v>
      </c>
      <c r="AR587" t="s">
        <v>185</v>
      </c>
    </row>
    <row r="588" spans="4:44" x14ac:dyDescent="0.25">
      <c r="D588" t="s">
        <v>192</v>
      </c>
      <c r="L588" t="s">
        <v>140</v>
      </c>
      <c r="AB588" t="s">
        <v>191</v>
      </c>
      <c r="AR588" t="s">
        <v>186</v>
      </c>
    </row>
    <row r="589" spans="4:44" x14ac:dyDescent="0.25">
      <c r="D589" t="s">
        <v>193</v>
      </c>
      <c r="L589" t="s">
        <v>140</v>
      </c>
      <c r="AB589" t="s">
        <v>192</v>
      </c>
      <c r="AR589" t="s">
        <v>186</v>
      </c>
    </row>
    <row r="590" spans="4:44" x14ac:dyDescent="0.25">
      <c r="D590" t="s">
        <v>193</v>
      </c>
      <c r="L590" t="s">
        <v>140</v>
      </c>
      <c r="AB590" t="s">
        <v>192</v>
      </c>
      <c r="AR590" t="s">
        <v>186</v>
      </c>
    </row>
    <row r="591" spans="4:44" x14ac:dyDescent="0.25">
      <c r="D591" t="s">
        <v>193</v>
      </c>
      <c r="L591" t="s">
        <v>146</v>
      </c>
      <c r="AB591" t="s">
        <v>192</v>
      </c>
      <c r="AR591" t="s">
        <v>186</v>
      </c>
    </row>
    <row r="592" spans="4:44" x14ac:dyDescent="0.25">
      <c r="D592" t="s">
        <v>193</v>
      </c>
      <c r="L592" t="s">
        <v>146</v>
      </c>
      <c r="AB592" t="s">
        <v>192</v>
      </c>
      <c r="AR592" t="s">
        <v>186</v>
      </c>
    </row>
    <row r="593" spans="4:44" x14ac:dyDescent="0.25">
      <c r="D593" t="s">
        <v>193</v>
      </c>
      <c r="L593" t="s">
        <v>146</v>
      </c>
      <c r="AB593" t="s">
        <v>192</v>
      </c>
      <c r="AR593" t="s">
        <v>186</v>
      </c>
    </row>
    <row r="594" spans="4:44" x14ac:dyDescent="0.25">
      <c r="D594" t="s">
        <v>193</v>
      </c>
      <c r="L594" t="s">
        <v>146</v>
      </c>
      <c r="AB594" t="s">
        <v>192</v>
      </c>
      <c r="AR594" t="s">
        <v>186</v>
      </c>
    </row>
    <row r="595" spans="4:44" x14ac:dyDescent="0.25">
      <c r="D595" t="s">
        <v>193</v>
      </c>
      <c r="L595" t="s">
        <v>146</v>
      </c>
      <c r="AB595" t="s">
        <v>192</v>
      </c>
      <c r="AR595" t="s">
        <v>186</v>
      </c>
    </row>
    <row r="596" spans="4:44" x14ac:dyDescent="0.25">
      <c r="D596" t="s">
        <v>193</v>
      </c>
      <c r="L596" t="s">
        <v>146</v>
      </c>
      <c r="AB596" t="s">
        <v>192</v>
      </c>
      <c r="AR596" t="s">
        <v>186</v>
      </c>
    </row>
    <row r="597" spans="4:44" x14ac:dyDescent="0.25">
      <c r="D597" t="s">
        <v>193</v>
      </c>
      <c r="L597" t="s">
        <v>146</v>
      </c>
      <c r="AB597" t="s">
        <v>192</v>
      </c>
      <c r="AR597" t="s">
        <v>186</v>
      </c>
    </row>
    <row r="598" spans="4:44" x14ac:dyDescent="0.25">
      <c r="D598" t="s">
        <v>193</v>
      </c>
      <c r="L598" t="s">
        <v>146</v>
      </c>
      <c r="AB598" t="s">
        <v>192</v>
      </c>
      <c r="AR598" t="s">
        <v>186</v>
      </c>
    </row>
    <row r="599" spans="4:44" x14ac:dyDescent="0.25">
      <c r="D599" t="s">
        <v>193</v>
      </c>
      <c r="L599" t="s">
        <v>146</v>
      </c>
      <c r="AB599" t="s">
        <v>192</v>
      </c>
      <c r="AR599" t="s">
        <v>186</v>
      </c>
    </row>
    <row r="600" spans="4:44" x14ac:dyDescent="0.25">
      <c r="D600" t="s">
        <v>193</v>
      </c>
      <c r="L600" t="s">
        <v>146</v>
      </c>
      <c r="AB600" t="s">
        <v>192</v>
      </c>
      <c r="AR600" t="s">
        <v>186</v>
      </c>
    </row>
    <row r="601" spans="4:44" x14ac:dyDescent="0.25">
      <c r="D601" t="s">
        <v>193</v>
      </c>
      <c r="L601" t="s">
        <v>146</v>
      </c>
      <c r="AB601" t="s">
        <v>192</v>
      </c>
      <c r="AR601" t="s">
        <v>158</v>
      </c>
    </row>
    <row r="602" spans="4:44" x14ac:dyDescent="0.25">
      <c r="D602" t="s">
        <v>193</v>
      </c>
      <c r="L602" t="s">
        <v>146</v>
      </c>
      <c r="AB602" t="s">
        <v>192</v>
      </c>
      <c r="AR602" t="s">
        <v>158</v>
      </c>
    </row>
    <row r="603" spans="4:44" x14ac:dyDescent="0.25">
      <c r="D603" t="s">
        <v>193</v>
      </c>
      <c r="L603" t="s">
        <v>146</v>
      </c>
      <c r="AB603" t="s">
        <v>192</v>
      </c>
      <c r="AR603" t="s">
        <v>158</v>
      </c>
    </row>
    <row r="604" spans="4:44" x14ac:dyDescent="0.25">
      <c r="D604" t="s">
        <v>193</v>
      </c>
      <c r="L604" t="s">
        <v>146</v>
      </c>
      <c r="AB604" t="s">
        <v>192</v>
      </c>
      <c r="AR604" t="s">
        <v>158</v>
      </c>
    </row>
    <row r="605" spans="4:44" x14ac:dyDescent="0.25">
      <c r="D605" t="s">
        <v>194</v>
      </c>
      <c r="L605" t="s">
        <v>146</v>
      </c>
      <c r="AB605" t="s">
        <v>192</v>
      </c>
      <c r="AR605" t="s">
        <v>158</v>
      </c>
    </row>
    <row r="606" spans="4:44" x14ac:dyDescent="0.25">
      <c r="D606" t="s">
        <v>194</v>
      </c>
      <c r="L606" t="s">
        <v>146</v>
      </c>
      <c r="AB606" t="s">
        <v>192</v>
      </c>
      <c r="AR606" t="s">
        <v>158</v>
      </c>
    </row>
    <row r="607" spans="4:44" x14ac:dyDescent="0.25">
      <c r="D607" t="s">
        <v>194</v>
      </c>
      <c r="L607" t="s">
        <v>146</v>
      </c>
      <c r="AB607" t="s">
        <v>192</v>
      </c>
      <c r="AR607" t="s">
        <v>158</v>
      </c>
    </row>
    <row r="608" spans="4:44" x14ac:dyDescent="0.25">
      <c r="D608" t="s">
        <v>194</v>
      </c>
      <c r="L608" t="s">
        <v>146</v>
      </c>
      <c r="AB608" t="s">
        <v>192</v>
      </c>
      <c r="AR608" t="s">
        <v>158</v>
      </c>
    </row>
    <row r="609" spans="4:44" x14ac:dyDescent="0.25">
      <c r="D609" t="s">
        <v>194</v>
      </c>
      <c r="L609" t="s">
        <v>146</v>
      </c>
      <c r="AB609" t="s">
        <v>192</v>
      </c>
      <c r="AR609" t="s">
        <v>158</v>
      </c>
    </row>
    <row r="610" spans="4:44" x14ac:dyDescent="0.25">
      <c r="D610" t="s">
        <v>194</v>
      </c>
      <c r="L610" t="s">
        <v>146</v>
      </c>
      <c r="AB610" t="s">
        <v>192</v>
      </c>
      <c r="AR610" t="s">
        <v>158</v>
      </c>
    </row>
    <row r="611" spans="4:44" x14ac:dyDescent="0.25">
      <c r="L611" t="s">
        <v>146</v>
      </c>
      <c r="AB611" t="s">
        <v>192</v>
      </c>
      <c r="AR611" t="s">
        <v>187</v>
      </c>
    </row>
    <row r="612" spans="4:44" x14ac:dyDescent="0.25">
      <c r="L612" t="s">
        <v>146</v>
      </c>
      <c r="AB612" t="s">
        <v>192</v>
      </c>
      <c r="AR612" t="s">
        <v>187</v>
      </c>
    </row>
    <row r="613" spans="4:44" x14ac:dyDescent="0.25">
      <c r="L613" t="s">
        <v>146</v>
      </c>
      <c r="AB613" t="s">
        <v>192</v>
      </c>
      <c r="AR613" t="s">
        <v>187</v>
      </c>
    </row>
    <row r="614" spans="4:44" x14ac:dyDescent="0.25">
      <c r="L614" t="s">
        <v>146</v>
      </c>
      <c r="AB614" t="s">
        <v>192</v>
      </c>
      <c r="AR614" t="s">
        <v>187</v>
      </c>
    </row>
    <row r="615" spans="4:44" x14ac:dyDescent="0.25">
      <c r="L615" t="s">
        <v>146</v>
      </c>
      <c r="AB615" t="s">
        <v>193</v>
      </c>
      <c r="AR615" t="s">
        <v>187</v>
      </c>
    </row>
    <row r="616" spans="4:44" x14ac:dyDescent="0.25">
      <c r="L616" t="s">
        <v>146</v>
      </c>
      <c r="AB616" t="s">
        <v>193</v>
      </c>
      <c r="AR616" t="s">
        <v>187</v>
      </c>
    </row>
    <row r="617" spans="4:44" x14ac:dyDescent="0.25">
      <c r="L617" t="s">
        <v>204</v>
      </c>
      <c r="AB617" t="s">
        <v>193</v>
      </c>
      <c r="AR617" t="s">
        <v>187</v>
      </c>
    </row>
    <row r="618" spans="4:44" x14ac:dyDescent="0.25">
      <c r="L618" t="s">
        <v>204</v>
      </c>
      <c r="AB618" t="s">
        <v>193</v>
      </c>
      <c r="AR618" t="s">
        <v>187</v>
      </c>
    </row>
    <row r="619" spans="4:44" x14ac:dyDescent="0.25">
      <c r="L619" t="s">
        <v>178</v>
      </c>
      <c r="AB619" t="s">
        <v>193</v>
      </c>
      <c r="AR619" t="s">
        <v>187</v>
      </c>
    </row>
    <row r="620" spans="4:44" x14ac:dyDescent="0.25">
      <c r="L620" t="s">
        <v>178</v>
      </c>
      <c r="AB620" t="s">
        <v>193</v>
      </c>
      <c r="AR620" t="s">
        <v>187</v>
      </c>
    </row>
    <row r="621" spans="4:44" x14ac:dyDescent="0.25">
      <c r="L621" t="s">
        <v>178</v>
      </c>
      <c r="AB621" t="s">
        <v>193</v>
      </c>
      <c r="AR621" t="s">
        <v>187</v>
      </c>
    </row>
    <row r="622" spans="4:44" x14ac:dyDescent="0.25">
      <c r="L622" t="s">
        <v>178</v>
      </c>
      <c r="AB622" t="s">
        <v>193</v>
      </c>
      <c r="AR622" t="s">
        <v>187</v>
      </c>
    </row>
    <row r="623" spans="4:44" x14ac:dyDescent="0.25">
      <c r="L623" t="s">
        <v>178</v>
      </c>
      <c r="AB623" t="s">
        <v>193</v>
      </c>
      <c r="AR623" t="s">
        <v>187</v>
      </c>
    </row>
    <row r="624" spans="4:44" x14ac:dyDescent="0.25">
      <c r="L624" t="s">
        <v>178</v>
      </c>
      <c r="AB624" t="s">
        <v>193</v>
      </c>
      <c r="AR624" t="s">
        <v>187</v>
      </c>
    </row>
    <row r="625" spans="12:44" x14ac:dyDescent="0.25">
      <c r="L625" t="s">
        <v>178</v>
      </c>
      <c r="AB625" t="s">
        <v>193</v>
      </c>
      <c r="AR625" t="s">
        <v>188</v>
      </c>
    </row>
    <row r="626" spans="12:44" x14ac:dyDescent="0.25">
      <c r="L626" t="s">
        <v>178</v>
      </c>
      <c r="AB626" t="s">
        <v>193</v>
      </c>
      <c r="AR626" t="s">
        <v>188</v>
      </c>
    </row>
    <row r="627" spans="12:44" x14ac:dyDescent="0.25">
      <c r="L627" t="s">
        <v>178</v>
      </c>
      <c r="AB627" t="s">
        <v>193</v>
      </c>
      <c r="AR627" t="s">
        <v>188</v>
      </c>
    </row>
    <row r="628" spans="12:44" x14ac:dyDescent="0.25">
      <c r="L628" t="s">
        <v>178</v>
      </c>
      <c r="AB628" t="s">
        <v>193</v>
      </c>
      <c r="AR628" t="s">
        <v>188</v>
      </c>
    </row>
    <row r="629" spans="12:44" x14ac:dyDescent="0.25">
      <c r="L629" t="s">
        <v>178</v>
      </c>
      <c r="AB629" t="s">
        <v>193</v>
      </c>
      <c r="AR629" t="s">
        <v>188</v>
      </c>
    </row>
    <row r="630" spans="12:44" x14ac:dyDescent="0.25">
      <c r="L630" t="s">
        <v>178</v>
      </c>
      <c r="AB630" t="s">
        <v>193</v>
      </c>
      <c r="AR630" t="s">
        <v>188</v>
      </c>
    </row>
    <row r="631" spans="12:44" x14ac:dyDescent="0.25">
      <c r="L631" t="s">
        <v>178</v>
      </c>
      <c r="AB631" t="s">
        <v>194</v>
      </c>
      <c r="AR631" t="s">
        <v>188</v>
      </c>
    </row>
    <row r="632" spans="12:44" x14ac:dyDescent="0.25">
      <c r="L632" t="s">
        <v>178</v>
      </c>
      <c r="AB632" t="s">
        <v>194</v>
      </c>
      <c r="AR632" t="s">
        <v>188</v>
      </c>
    </row>
    <row r="633" spans="12:44" x14ac:dyDescent="0.25">
      <c r="L633" t="s">
        <v>178</v>
      </c>
      <c r="AB633" t="s">
        <v>194</v>
      </c>
      <c r="AR633" t="s">
        <v>188</v>
      </c>
    </row>
    <row r="634" spans="12:44" x14ac:dyDescent="0.25">
      <c r="L634" t="s">
        <v>178</v>
      </c>
      <c r="AB634" t="s">
        <v>194</v>
      </c>
      <c r="AR634" t="s">
        <v>188</v>
      </c>
    </row>
    <row r="635" spans="12:44" x14ac:dyDescent="0.25">
      <c r="L635" t="s">
        <v>178</v>
      </c>
      <c r="AB635" t="s">
        <v>194</v>
      </c>
      <c r="AR635" t="s">
        <v>188</v>
      </c>
    </row>
    <row r="636" spans="12:44" x14ac:dyDescent="0.25">
      <c r="L636" t="s">
        <v>178</v>
      </c>
      <c r="AB636" t="s">
        <v>194</v>
      </c>
      <c r="AR636" t="s">
        <v>188</v>
      </c>
    </row>
    <row r="637" spans="12:44" x14ac:dyDescent="0.25">
      <c r="L637" t="s">
        <v>178</v>
      </c>
      <c r="AR637" t="s">
        <v>188</v>
      </c>
    </row>
    <row r="638" spans="12:44" x14ac:dyDescent="0.25">
      <c r="L638" t="s">
        <v>178</v>
      </c>
      <c r="AR638" t="s">
        <v>188</v>
      </c>
    </row>
    <row r="639" spans="12:44" x14ac:dyDescent="0.25">
      <c r="L639" t="s">
        <v>178</v>
      </c>
      <c r="AR639" t="s">
        <v>188</v>
      </c>
    </row>
    <row r="640" spans="12:44" x14ac:dyDescent="0.25">
      <c r="L640" t="s">
        <v>178</v>
      </c>
      <c r="AR640" t="s">
        <v>188</v>
      </c>
    </row>
    <row r="641" spans="12:44" x14ac:dyDescent="0.25">
      <c r="L641" t="s">
        <v>178</v>
      </c>
      <c r="AR641" t="s">
        <v>188</v>
      </c>
    </row>
    <row r="642" spans="12:44" x14ac:dyDescent="0.25">
      <c r="L642" t="s">
        <v>178</v>
      </c>
      <c r="AR642" t="s">
        <v>188</v>
      </c>
    </row>
    <row r="643" spans="12:44" x14ac:dyDescent="0.25">
      <c r="L643" t="s">
        <v>178</v>
      </c>
      <c r="AR643" t="s">
        <v>188</v>
      </c>
    </row>
    <row r="644" spans="12:44" x14ac:dyDescent="0.25">
      <c r="L644" t="s">
        <v>178</v>
      </c>
      <c r="AR644" t="s">
        <v>188</v>
      </c>
    </row>
    <row r="645" spans="12:44" x14ac:dyDescent="0.25">
      <c r="L645" t="s">
        <v>179</v>
      </c>
      <c r="AR645" t="s">
        <v>188</v>
      </c>
    </row>
    <row r="646" spans="12:44" x14ac:dyDescent="0.25">
      <c r="L646" t="s">
        <v>179</v>
      </c>
      <c r="AR646" t="s">
        <v>188</v>
      </c>
    </row>
    <row r="647" spans="12:44" x14ac:dyDescent="0.25">
      <c r="L647" t="s">
        <v>179</v>
      </c>
      <c r="AR647" t="s">
        <v>188</v>
      </c>
    </row>
    <row r="648" spans="12:44" x14ac:dyDescent="0.25">
      <c r="L648" t="s">
        <v>179</v>
      </c>
      <c r="AR648" t="s">
        <v>188</v>
      </c>
    </row>
    <row r="649" spans="12:44" x14ac:dyDescent="0.25">
      <c r="L649" t="s">
        <v>179</v>
      </c>
      <c r="AR649" t="s">
        <v>188</v>
      </c>
    </row>
    <row r="650" spans="12:44" x14ac:dyDescent="0.25">
      <c r="L650" t="s">
        <v>179</v>
      </c>
      <c r="AR650" t="s">
        <v>188</v>
      </c>
    </row>
    <row r="651" spans="12:44" x14ac:dyDescent="0.25">
      <c r="L651" t="s">
        <v>179</v>
      </c>
      <c r="AR651" t="s">
        <v>150</v>
      </c>
    </row>
    <row r="652" spans="12:44" x14ac:dyDescent="0.25">
      <c r="L652" t="s">
        <v>179</v>
      </c>
      <c r="AR652" t="s">
        <v>150</v>
      </c>
    </row>
    <row r="653" spans="12:44" x14ac:dyDescent="0.25">
      <c r="L653" t="s">
        <v>179</v>
      </c>
      <c r="AR653" t="s">
        <v>150</v>
      </c>
    </row>
    <row r="654" spans="12:44" x14ac:dyDescent="0.25">
      <c r="L654" t="s">
        <v>179</v>
      </c>
      <c r="AR654" t="s">
        <v>150</v>
      </c>
    </row>
    <row r="655" spans="12:44" x14ac:dyDescent="0.25">
      <c r="L655" t="s">
        <v>180</v>
      </c>
      <c r="AR655" t="s">
        <v>150</v>
      </c>
    </row>
    <row r="656" spans="12:44" x14ac:dyDescent="0.25">
      <c r="L656" t="s">
        <v>180</v>
      </c>
      <c r="AR656" t="s">
        <v>150</v>
      </c>
    </row>
    <row r="657" spans="12:44" x14ac:dyDescent="0.25">
      <c r="L657" t="s">
        <v>180</v>
      </c>
      <c r="AR657" t="s">
        <v>150</v>
      </c>
    </row>
    <row r="658" spans="12:44" x14ac:dyDescent="0.25">
      <c r="L658" t="s">
        <v>180</v>
      </c>
      <c r="AR658" t="s">
        <v>150</v>
      </c>
    </row>
    <row r="659" spans="12:44" x14ac:dyDescent="0.25">
      <c r="L659" t="s">
        <v>180</v>
      </c>
      <c r="AR659" t="s">
        <v>150</v>
      </c>
    </row>
    <row r="660" spans="12:44" x14ac:dyDescent="0.25">
      <c r="L660" t="s">
        <v>180</v>
      </c>
      <c r="AR660" t="s">
        <v>150</v>
      </c>
    </row>
    <row r="661" spans="12:44" x14ac:dyDescent="0.25">
      <c r="L661" t="s">
        <v>180</v>
      </c>
      <c r="AR661" t="s">
        <v>150</v>
      </c>
    </row>
    <row r="662" spans="12:44" x14ac:dyDescent="0.25">
      <c r="L662" t="s">
        <v>180</v>
      </c>
      <c r="AR662" t="s">
        <v>150</v>
      </c>
    </row>
    <row r="663" spans="12:44" x14ac:dyDescent="0.25">
      <c r="L663" t="s">
        <v>180</v>
      </c>
      <c r="AR663" t="s">
        <v>150</v>
      </c>
    </row>
    <row r="664" spans="12:44" x14ac:dyDescent="0.25">
      <c r="L664" t="s">
        <v>180</v>
      </c>
      <c r="AR664" t="s">
        <v>217</v>
      </c>
    </row>
    <row r="665" spans="12:44" x14ac:dyDescent="0.25">
      <c r="L665" t="s">
        <v>180</v>
      </c>
      <c r="AR665" t="s">
        <v>217</v>
      </c>
    </row>
    <row r="666" spans="12:44" x14ac:dyDescent="0.25">
      <c r="L666" t="s">
        <v>180</v>
      </c>
      <c r="AR666" t="s">
        <v>189</v>
      </c>
    </row>
    <row r="667" spans="12:44" x14ac:dyDescent="0.25">
      <c r="L667" t="s">
        <v>180</v>
      </c>
      <c r="AR667" t="s">
        <v>189</v>
      </c>
    </row>
    <row r="668" spans="12:44" x14ac:dyDescent="0.25">
      <c r="L668" t="s">
        <v>180</v>
      </c>
      <c r="AR668" t="s">
        <v>205</v>
      </c>
    </row>
    <row r="669" spans="12:44" x14ac:dyDescent="0.25">
      <c r="L669" t="s">
        <v>181</v>
      </c>
      <c r="AR669" t="s">
        <v>205</v>
      </c>
    </row>
    <row r="670" spans="12:44" x14ac:dyDescent="0.25">
      <c r="L670" t="s">
        <v>181</v>
      </c>
      <c r="AR670" t="s">
        <v>205</v>
      </c>
    </row>
    <row r="671" spans="12:44" x14ac:dyDescent="0.25">
      <c r="L671" t="s">
        <v>181</v>
      </c>
      <c r="AR671" t="s">
        <v>205</v>
      </c>
    </row>
    <row r="672" spans="12:44" x14ac:dyDescent="0.25">
      <c r="L672" t="s">
        <v>181</v>
      </c>
      <c r="AR672" t="s">
        <v>205</v>
      </c>
    </row>
    <row r="673" spans="12:44" x14ac:dyDescent="0.25">
      <c r="L673" t="s">
        <v>181</v>
      </c>
      <c r="AR673" t="s">
        <v>205</v>
      </c>
    </row>
    <row r="674" spans="12:44" x14ac:dyDescent="0.25">
      <c r="L674" t="s">
        <v>181</v>
      </c>
      <c r="AR674" t="s">
        <v>190</v>
      </c>
    </row>
    <row r="675" spans="12:44" x14ac:dyDescent="0.25">
      <c r="L675" t="s">
        <v>181</v>
      </c>
      <c r="AR675" t="s">
        <v>190</v>
      </c>
    </row>
    <row r="676" spans="12:44" x14ac:dyDescent="0.25">
      <c r="L676" t="s">
        <v>181</v>
      </c>
      <c r="AR676" t="s">
        <v>190</v>
      </c>
    </row>
    <row r="677" spans="12:44" x14ac:dyDescent="0.25">
      <c r="L677" t="s">
        <v>181</v>
      </c>
      <c r="AR677" t="s">
        <v>190</v>
      </c>
    </row>
    <row r="678" spans="12:44" x14ac:dyDescent="0.25">
      <c r="L678" t="s">
        <v>181</v>
      </c>
      <c r="AR678" t="s">
        <v>190</v>
      </c>
    </row>
    <row r="679" spans="12:44" x14ac:dyDescent="0.25">
      <c r="L679" t="s">
        <v>181</v>
      </c>
      <c r="AR679" t="s">
        <v>190</v>
      </c>
    </row>
    <row r="680" spans="12:44" x14ac:dyDescent="0.25">
      <c r="L680" t="s">
        <v>181</v>
      </c>
      <c r="AR680" t="s">
        <v>190</v>
      </c>
    </row>
    <row r="681" spans="12:44" x14ac:dyDescent="0.25">
      <c r="L681" t="s">
        <v>181</v>
      </c>
      <c r="AR681" t="s">
        <v>190</v>
      </c>
    </row>
    <row r="682" spans="12:44" x14ac:dyDescent="0.25">
      <c r="L682" t="s">
        <v>181</v>
      </c>
      <c r="AR682" t="s">
        <v>190</v>
      </c>
    </row>
    <row r="683" spans="12:44" x14ac:dyDescent="0.25">
      <c r="L683" t="s">
        <v>182</v>
      </c>
      <c r="AR683" t="s">
        <v>190</v>
      </c>
    </row>
    <row r="684" spans="12:44" x14ac:dyDescent="0.25">
      <c r="L684" t="s">
        <v>182</v>
      </c>
      <c r="AR684" t="s">
        <v>190</v>
      </c>
    </row>
    <row r="685" spans="12:44" x14ac:dyDescent="0.25">
      <c r="L685" t="s">
        <v>183</v>
      </c>
      <c r="AR685" t="s">
        <v>190</v>
      </c>
    </row>
    <row r="686" spans="12:44" x14ac:dyDescent="0.25">
      <c r="L686" t="s">
        <v>183</v>
      </c>
      <c r="AR686" t="s">
        <v>190</v>
      </c>
    </row>
    <row r="687" spans="12:44" x14ac:dyDescent="0.25">
      <c r="L687" t="s">
        <v>183</v>
      </c>
      <c r="AR687" t="s">
        <v>190</v>
      </c>
    </row>
    <row r="688" spans="12:44" x14ac:dyDescent="0.25">
      <c r="L688" t="s">
        <v>183</v>
      </c>
      <c r="AR688" t="s">
        <v>190</v>
      </c>
    </row>
    <row r="689" spans="12:44" x14ac:dyDescent="0.25">
      <c r="L689" t="s">
        <v>183</v>
      </c>
      <c r="AR689" t="s">
        <v>190</v>
      </c>
    </row>
    <row r="690" spans="12:44" x14ac:dyDescent="0.25">
      <c r="L690" t="s">
        <v>183</v>
      </c>
      <c r="AR690" t="s">
        <v>190</v>
      </c>
    </row>
    <row r="691" spans="12:44" x14ac:dyDescent="0.25">
      <c r="L691" t="s">
        <v>183</v>
      </c>
      <c r="AR691" t="s">
        <v>190</v>
      </c>
    </row>
    <row r="692" spans="12:44" x14ac:dyDescent="0.25">
      <c r="L692" t="s">
        <v>183</v>
      </c>
      <c r="AR692" t="s">
        <v>190</v>
      </c>
    </row>
    <row r="693" spans="12:44" x14ac:dyDescent="0.25">
      <c r="L693" t="s">
        <v>183</v>
      </c>
      <c r="AR693" t="s">
        <v>190</v>
      </c>
    </row>
    <row r="694" spans="12:44" x14ac:dyDescent="0.25">
      <c r="L694" t="s">
        <v>183</v>
      </c>
      <c r="AR694" t="s">
        <v>190</v>
      </c>
    </row>
    <row r="695" spans="12:44" x14ac:dyDescent="0.25">
      <c r="L695" t="s">
        <v>183</v>
      </c>
      <c r="AR695" t="s">
        <v>190</v>
      </c>
    </row>
    <row r="696" spans="12:44" x14ac:dyDescent="0.25">
      <c r="L696" t="s">
        <v>183</v>
      </c>
      <c r="AR696" t="s">
        <v>190</v>
      </c>
    </row>
    <row r="697" spans="12:44" x14ac:dyDescent="0.25">
      <c r="L697" t="s">
        <v>183</v>
      </c>
      <c r="AR697" t="s">
        <v>190</v>
      </c>
    </row>
    <row r="698" spans="12:44" x14ac:dyDescent="0.25">
      <c r="L698" t="s">
        <v>183</v>
      </c>
      <c r="AR698" t="s">
        <v>190</v>
      </c>
    </row>
    <row r="699" spans="12:44" x14ac:dyDescent="0.25">
      <c r="L699" t="s">
        <v>183</v>
      </c>
      <c r="AR699" t="s">
        <v>190</v>
      </c>
    </row>
    <row r="700" spans="12:44" x14ac:dyDescent="0.25">
      <c r="L700" t="s">
        <v>183</v>
      </c>
      <c r="AR700" t="s">
        <v>191</v>
      </c>
    </row>
    <row r="701" spans="12:44" x14ac:dyDescent="0.25">
      <c r="L701" t="s">
        <v>183</v>
      </c>
      <c r="AR701" t="s">
        <v>191</v>
      </c>
    </row>
    <row r="702" spans="12:44" x14ac:dyDescent="0.25">
      <c r="L702" t="s">
        <v>183</v>
      </c>
      <c r="AR702" t="s">
        <v>191</v>
      </c>
    </row>
    <row r="703" spans="12:44" x14ac:dyDescent="0.25">
      <c r="L703" t="s">
        <v>183</v>
      </c>
      <c r="AR703" t="s">
        <v>191</v>
      </c>
    </row>
    <row r="704" spans="12:44" x14ac:dyDescent="0.25">
      <c r="L704" t="s">
        <v>183</v>
      </c>
      <c r="AR704" t="s">
        <v>191</v>
      </c>
    </row>
    <row r="705" spans="12:44" x14ac:dyDescent="0.25">
      <c r="L705" t="s">
        <v>184</v>
      </c>
      <c r="AR705" t="s">
        <v>191</v>
      </c>
    </row>
    <row r="706" spans="12:44" x14ac:dyDescent="0.25">
      <c r="L706" t="s">
        <v>184</v>
      </c>
      <c r="AR706" t="s">
        <v>191</v>
      </c>
    </row>
    <row r="707" spans="12:44" x14ac:dyDescent="0.25">
      <c r="L707" t="s">
        <v>184</v>
      </c>
      <c r="AR707" t="s">
        <v>191</v>
      </c>
    </row>
    <row r="708" spans="12:44" x14ac:dyDescent="0.25">
      <c r="L708" t="s">
        <v>184</v>
      </c>
      <c r="AR708" t="s">
        <v>191</v>
      </c>
    </row>
    <row r="709" spans="12:44" x14ac:dyDescent="0.25">
      <c r="L709" t="s">
        <v>184</v>
      </c>
      <c r="AR709" t="s">
        <v>191</v>
      </c>
    </row>
    <row r="710" spans="12:44" x14ac:dyDescent="0.25">
      <c r="L710" t="s">
        <v>184</v>
      </c>
      <c r="AR710" t="s">
        <v>191</v>
      </c>
    </row>
    <row r="711" spans="12:44" x14ac:dyDescent="0.25">
      <c r="L711" t="s">
        <v>184</v>
      </c>
      <c r="AR711" t="s">
        <v>191</v>
      </c>
    </row>
    <row r="712" spans="12:44" x14ac:dyDescent="0.25">
      <c r="L712" t="s">
        <v>184</v>
      </c>
      <c r="AR712" t="s">
        <v>191</v>
      </c>
    </row>
    <row r="713" spans="12:44" x14ac:dyDescent="0.25">
      <c r="L713" t="s">
        <v>184</v>
      </c>
      <c r="AR713" t="s">
        <v>191</v>
      </c>
    </row>
    <row r="714" spans="12:44" x14ac:dyDescent="0.25">
      <c r="L714" t="s">
        <v>184</v>
      </c>
      <c r="AR714" t="s">
        <v>191</v>
      </c>
    </row>
    <row r="715" spans="12:44" x14ac:dyDescent="0.25">
      <c r="L715" t="s">
        <v>184</v>
      </c>
      <c r="AR715" t="s">
        <v>191</v>
      </c>
    </row>
    <row r="716" spans="12:44" x14ac:dyDescent="0.25">
      <c r="L716" t="s">
        <v>184</v>
      </c>
      <c r="AR716" t="s">
        <v>191</v>
      </c>
    </row>
    <row r="717" spans="12:44" x14ac:dyDescent="0.25">
      <c r="L717" t="s">
        <v>184</v>
      </c>
      <c r="AR717" t="s">
        <v>191</v>
      </c>
    </row>
    <row r="718" spans="12:44" x14ac:dyDescent="0.25">
      <c r="L718" t="s">
        <v>184</v>
      </c>
      <c r="AR718" t="s">
        <v>191</v>
      </c>
    </row>
    <row r="719" spans="12:44" x14ac:dyDescent="0.25">
      <c r="L719" t="s">
        <v>184</v>
      </c>
      <c r="AR719" t="s">
        <v>191</v>
      </c>
    </row>
    <row r="720" spans="12:44" x14ac:dyDescent="0.25">
      <c r="L720" t="s">
        <v>184</v>
      </c>
      <c r="AR720" t="s">
        <v>191</v>
      </c>
    </row>
    <row r="721" spans="12:44" x14ac:dyDescent="0.25">
      <c r="L721" t="s">
        <v>185</v>
      </c>
      <c r="AR721" t="s">
        <v>191</v>
      </c>
    </row>
    <row r="722" spans="12:44" x14ac:dyDescent="0.25">
      <c r="L722" t="s">
        <v>185</v>
      </c>
      <c r="AR722" t="s">
        <v>191</v>
      </c>
    </row>
    <row r="723" spans="12:44" x14ac:dyDescent="0.25">
      <c r="L723" t="s">
        <v>185</v>
      </c>
      <c r="AR723" t="s">
        <v>191</v>
      </c>
    </row>
    <row r="724" spans="12:44" x14ac:dyDescent="0.25">
      <c r="L724" t="s">
        <v>185</v>
      </c>
      <c r="AR724" t="s">
        <v>191</v>
      </c>
    </row>
    <row r="725" spans="12:44" x14ac:dyDescent="0.25">
      <c r="L725" t="s">
        <v>185</v>
      </c>
      <c r="AR725" t="s">
        <v>191</v>
      </c>
    </row>
    <row r="726" spans="12:44" x14ac:dyDescent="0.25">
      <c r="L726" t="s">
        <v>185</v>
      </c>
      <c r="AR726" t="s">
        <v>192</v>
      </c>
    </row>
    <row r="727" spans="12:44" x14ac:dyDescent="0.25">
      <c r="L727" t="s">
        <v>185</v>
      </c>
      <c r="AR727" t="s">
        <v>192</v>
      </c>
    </row>
    <row r="728" spans="12:44" x14ac:dyDescent="0.25">
      <c r="L728" t="s">
        <v>185</v>
      </c>
      <c r="AR728" t="s">
        <v>192</v>
      </c>
    </row>
    <row r="729" spans="12:44" x14ac:dyDescent="0.25">
      <c r="L729" t="s">
        <v>185</v>
      </c>
      <c r="AR729" t="s">
        <v>192</v>
      </c>
    </row>
    <row r="730" spans="12:44" x14ac:dyDescent="0.25">
      <c r="L730" t="s">
        <v>185</v>
      </c>
      <c r="AR730" t="s">
        <v>192</v>
      </c>
    </row>
    <row r="731" spans="12:44" x14ac:dyDescent="0.25">
      <c r="L731" t="s">
        <v>186</v>
      </c>
      <c r="AR731" t="s">
        <v>192</v>
      </c>
    </row>
    <row r="732" spans="12:44" x14ac:dyDescent="0.25">
      <c r="L732" t="s">
        <v>186</v>
      </c>
      <c r="AR732" t="s">
        <v>192</v>
      </c>
    </row>
    <row r="733" spans="12:44" x14ac:dyDescent="0.25">
      <c r="L733" t="s">
        <v>186</v>
      </c>
      <c r="AR733" t="s">
        <v>192</v>
      </c>
    </row>
    <row r="734" spans="12:44" x14ac:dyDescent="0.25">
      <c r="L734" t="s">
        <v>186</v>
      </c>
      <c r="AR734" t="s">
        <v>192</v>
      </c>
    </row>
    <row r="735" spans="12:44" x14ac:dyDescent="0.25">
      <c r="L735" t="s">
        <v>186</v>
      </c>
      <c r="AR735" t="s">
        <v>192</v>
      </c>
    </row>
    <row r="736" spans="12:44" x14ac:dyDescent="0.25">
      <c r="L736" t="s">
        <v>186</v>
      </c>
      <c r="AR736" t="s">
        <v>192</v>
      </c>
    </row>
    <row r="737" spans="12:44" x14ac:dyDescent="0.25">
      <c r="L737" t="s">
        <v>186</v>
      </c>
      <c r="AR737" t="s">
        <v>192</v>
      </c>
    </row>
    <row r="738" spans="12:44" x14ac:dyDescent="0.25">
      <c r="L738" t="s">
        <v>186</v>
      </c>
      <c r="AR738" t="s">
        <v>192</v>
      </c>
    </row>
    <row r="739" spans="12:44" x14ac:dyDescent="0.25">
      <c r="L739" t="s">
        <v>186</v>
      </c>
      <c r="AR739" t="s">
        <v>192</v>
      </c>
    </row>
    <row r="740" spans="12:44" x14ac:dyDescent="0.25">
      <c r="L740" t="s">
        <v>186</v>
      </c>
      <c r="AR740" t="s">
        <v>192</v>
      </c>
    </row>
    <row r="741" spans="12:44" x14ac:dyDescent="0.25">
      <c r="L741" t="s">
        <v>186</v>
      </c>
      <c r="AR741" t="s">
        <v>192</v>
      </c>
    </row>
    <row r="742" spans="12:44" x14ac:dyDescent="0.25">
      <c r="L742" t="s">
        <v>186</v>
      </c>
      <c r="AR742" t="s">
        <v>192</v>
      </c>
    </row>
    <row r="743" spans="12:44" x14ac:dyDescent="0.25">
      <c r="L743" t="s">
        <v>186</v>
      </c>
      <c r="AR743" t="s">
        <v>192</v>
      </c>
    </row>
    <row r="744" spans="12:44" x14ac:dyDescent="0.25">
      <c r="L744" t="s">
        <v>158</v>
      </c>
      <c r="AR744" t="s">
        <v>192</v>
      </c>
    </row>
    <row r="745" spans="12:44" x14ac:dyDescent="0.25">
      <c r="L745" t="s">
        <v>158</v>
      </c>
      <c r="AR745" t="s">
        <v>192</v>
      </c>
    </row>
    <row r="746" spans="12:44" x14ac:dyDescent="0.25">
      <c r="L746" t="s">
        <v>158</v>
      </c>
      <c r="AR746" t="s">
        <v>192</v>
      </c>
    </row>
    <row r="747" spans="12:44" x14ac:dyDescent="0.25">
      <c r="L747" t="s">
        <v>158</v>
      </c>
      <c r="AR747" t="s">
        <v>192</v>
      </c>
    </row>
    <row r="748" spans="12:44" x14ac:dyDescent="0.25">
      <c r="L748" t="s">
        <v>158</v>
      </c>
      <c r="AR748" t="s">
        <v>192</v>
      </c>
    </row>
    <row r="749" spans="12:44" x14ac:dyDescent="0.25">
      <c r="L749" t="s">
        <v>158</v>
      </c>
      <c r="AR749" t="s">
        <v>192</v>
      </c>
    </row>
    <row r="750" spans="12:44" x14ac:dyDescent="0.25">
      <c r="L750" t="s">
        <v>187</v>
      </c>
      <c r="AR750" t="s">
        <v>192</v>
      </c>
    </row>
    <row r="751" spans="12:44" x14ac:dyDescent="0.25">
      <c r="L751" t="s">
        <v>187</v>
      </c>
      <c r="AR751" t="s">
        <v>192</v>
      </c>
    </row>
    <row r="752" spans="12:44" x14ac:dyDescent="0.25">
      <c r="L752" t="s">
        <v>187</v>
      </c>
      <c r="AR752" t="s">
        <v>193</v>
      </c>
    </row>
    <row r="753" spans="12:44" x14ac:dyDescent="0.25">
      <c r="L753" t="s">
        <v>187</v>
      </c>
      <c r="AR753" t="s">
        <v>193</v>
      </c>
    </row>
    <row r="754" spans="12:44" x14ac:dyDescent="0.25">
      <c r="L754" t="s">
        <v>187</v>
      </c>
      <c r="AR754" t="s">
        <v>193</v>
      </c>
    </row>
    <row r="755" spans="12:44" x14ac:dyDescent="0.25">
      <c r="L755" t="s">
        <v>187</v>
      </c>
      <c r="AR755" t="s">
        <v>193</v>
      </c>
    </row>
    <row r="756" spans="12:44" x14ac:dyDescent="0.25">
      <c r="L756" t="s">
        <v>187</v>
      </c>
      <c r="AR756" t="s">
        <v>193</v>
      </c>
    </row>
    <row r="757" spans="12:44" x14ac:dyDescent="0.25">
      <c r="L757" t="s">
        <v>187</v>
      </c>
      <c r="AR757" t="s">
        <v>193</v>
      </c>
    </row>
    <row r="758" spans="12:44" x14ac:dyDescent="0.25">
      <c r="L758" t="s">
        <v>187</v>
      </c>
      <c r="AR758" t="s">
        <v>193</v>
      </c>
    </row>
    <row r="759" spans="12:44" x14ac:dyDescent="0.25">
      <c r="L759" t="s">
        <v>187</v>
      </c>
      <c r="AR759" t="s">
        <v>193</v>
      </c>
    </row>
    <row r="760" spans="12:44" x14ac:dyDescent="0.25">
      <c r="L760" t="s">
        <v>187</v>
      </c>
      <c r="AR760" t="s">
        <v>193</v>
      </c>
    </row>
    <row r="761" spans="12:44" x14ac:dyDescent="0.25">
      <c r="L761" t="s">
        <v>187</v>
      </c>
      <c r="AR761" t="s">
        <v>193</v>
      </c>
    </row>
    <row r="762" spans="12:44" x14ac:dyDescent="0.25">
      <c r="L762" t="s">
        <v>187</v>
      </c>
      <c r="AR762" t="s">
        <v>193</v>
      </c>
    </row>
    <row r="763" spans="12:44" x14ac:dyDescent="0.25">
      <c r="L763" t="s">
        <v>187</v>
      </c>
      <c r="AR763" t="s">
        <v>193</v>
      </c>
    </row>
    <row r="764" spans="12:44" x14ac:dyDescent="0.25">
      <c r="L764" t="s">
        <v>187</v>
      </c>
      <c r="AR764" t="s">
        <v>193</v>
      </c>
    </row>
    <row r="765" spans="12:44" x14ac:dyDescent="0.25">
      <c r="L765" t="s">
        <v>187</v>
      </c>
      <c r="AR765" t="s">
        <v>193</v>
      </c>
    </row>
    <row r="766" spans="12:44" x14ac:dyDescent="0.25">
      <c r="L766" t="s">
        <v>188</v>
      </c>
      <c r="AR766" t="s">
        <v>193</v>
      </c>
    </row>
    <row r="767" spans="12:44" x14ac:dyDescent="0.25">
      <c r="L767" t="s">
        <v>188</v>
      </c>
      <c r="AR767" t="s">
        <v>193</v>
      </c>
    </row>
    <row r="768" spans="12:44" x14ac:dyDescent="0.25">
      <c r="L768" t="s">
        <v>188</v>
      </c>
      <c r="AR768" t="s">
        <v>194</v>
      </c>
    </row>
    <row r="769" spans="12:44" x14ac:dyDescent="0.25">
      <c r="L769" t="s">
        <v>188</v>
      </c>
      <c r="AR769" t="s">
        <v>194</v>
      </c>
    </row>
    <row r="770" spans="12:44" x14ac:dyDescent="0.25">
      <c r="L770" t="s">
        <v>188</v>
      </c>
      <c r="AR770" t="s">
        <v>194</v>
      </c>
    </row>
    <row r="771" spans="12:44" x14ac:dyDescent="0.25">
      <c r="L771" t="s">
        <v>188</v>
      </c>
      <c r="AR771" t="s">
        <v>194</v>
      </c>
    </row>
    <row r="772" spans="12:44" x14ac:dyDescent="0.25">
      <c r="L772" t="s">
        <v>188</v>
      </c>
      <c r="AR772" t="s">
        <v>194</v>
      </c>
    </row>
    <row r="773" spans="12:44" x14ac:dyDescent="0.25">
      <c r="L773" t="s">
        <v>188</v>
      </c>
      <c r="AR773" t="s">
        <v>194</v>
      </c>
    </row>
    <row r="774" spans="12:44" x14ac:dyDescent="0.25">
      <c r="L774" t="s">
        <v>188</v>
      </c>
    </row>
    <row r="775" spans="12:44" x14ac:dyDescent="0.25">
      <c r="L775" t="s">
        <v>188</v>
      </c>
    </row>
    <row r="776" spans="12:44" x14ac:dyDescent="0.25">
      <c r="L776" t="s">
        <v>188</v>
      </c>
    </row>
    <row r="777" spans="12:44" x14ac:dyDescent="0.25">
      <c r="L777" t="s">
        <v>188</v>
      </c>
    </row>
    <row r="778" spans="12:44" x14ac:dyDescent="0.25">
      <c r="L778" t="s">
        <v>188</v>
      </c>
    </row>
    <row r="779" spans="12:44" x14ac:dyDescent="0.25">
      <c r="L779" t="s">
        <v>188</v>
      </c>
    </row>
    <row r="780" spans="12:44" x14ac:dyDescent="0.25">
      <c r="L780" t="s">
        <v>188</v>
      </c>
    </row>
    <row r="781" spans="12:44" x14ac:dyDescent="0.25">
      <c r="L781" t="s">
        <v>188</v>
      </c>
    </row>
    <row r="782" spans="12:44" x14ac:dyDescent="0.25">
      <c r="L782" t="s">
        <v>188</v>
      </c>
    </row>
    <row r="783" spans="12:44" x14ac:dyDescent="0.25">
      <c r="L783" t="s">
        <v>188</v>
      </c>
    </row>
    <row r="784" spans="12:44" x14ac:dyDescent="0.25">
      <c r="L784" t="s">
        <v>188</v>
      </c>
    </row>
    <row r="785" spans="12:12" x14ac:dyDescent="0.25">
      <c r="L785" t="s">
        <v>188</v>
      </c>
    </row>
    <row r="786" spans="12:12" x14ac:dyDescent="0.25">
      <c r="L786" t="s">
        <v>188</v>
      </c>
    </row>
    <row r="787" spans="12:12" x14ac:dyDescent="0.25">
      <c r="L787" t="s">
        <v>188</v>
      </c>
    </row>
    <row r="788" spans="12:12" x14ac:dyDescent="0.25">
      <c r="L788" t="s">
        <v>188</v>
      </c>
    </row>
    <row r="789" spans="12:12" x14ac:dyDescent="0.25">
      <c r="L789" t="s">
        <v>188</v>
      </c>
    </row>
    <row r="790" spans="12:12" x14ac:dyDescent="0.25">
      <c r="L790" t="s">
        <v>188</v>
      </c>
    </row>
    <row r="791" spans="12:12" x14ac:dyDescent="0.25">
      <c r="L791" t="s">
        <v>188</v>
      </c>
    </row>
    <row r="792" spans="12:12" x14ac:dyDescent="0.25">
      <c r="L792" t="s">
        <v>150</v>
      </c>
    </row>
    <row r="793" spans="12:12" x14ac:dyDescent="0.25">
      <c r="L793" t="s">
        <v>150</v>
      </c>
    </row>
    <row r="794" spans="12:12" x14ac:dyDescent="0.25">
      <c r="L794" t="s">
        <v>150</v>
      </c>
    </row>
    <row r="795" spans="12:12" x14ac:dyDescent="0.25">
      <c r="L795" t="s">
        <v>150</v>
      </c>
    </row>
    <row r="796" spans="12:12" x14ac:dyDescent="0.25">
      <c r="L796" t="s">
        <v>150</v>
      </c>
    </row>
    <row r="797" spans="12:12" x14ac:dyDescent="0.25">
      <c r="L797" t="s">
        <v>150</v>
      </c>
    </row>
    <row r="798" spans="12:12" x14ac:dyDescent="0.25">
      <c r="L798" t="s">
        <v>150</v>
      </c>
    </row>
    <row r="799" spans="12:12" x14ac:dyDescent="0.25">
      <c r="L799" t="s">
        <v>150</v>
      </c>
    </row>
    <row r="800" spans="12:12" x14ac:dyDescent="0.25">
      <c r="L800" t="s">
        <v>150</v>
      </c>
    </row>
    <row r="801" spans="12:12" x14ac:dyDescent="0.25">
      <c r="L801" t="s">
        <v>150</v>
      </c>
    </row>
    <row r="802" spans="12:12" x14ac:dyDescent="0.25">
      <c r="L802" t="s">
        <v>150</v>
      </c>
    </row>
    <row r="803" spans="12:12" x14ac:dyDescent="0.25">
      <c r="L803" t="s">
        <v>150</v>
      </c>
    </row>
    <row r="804" spans="12:12" x14ac:dyDescent="0.25">
      <c r="L804" t="s">
        <v>150</v>
      </c>
    </row>
    <row r="805" spans="12:12" x14ac:dyDescent="0.25">
      <c r="L805" t="s">
        <v>189</v>
      </c>
    </row>
    <row r="806" spans="12:12" x14ac:dyDescent="0.25">
      <c r="L806" t="s">
        <v>189</v>
      </c>
    </row>
    <row r="807" spans="12:12" x14ac:dyDescent="0.25">
      <c r="L807" t="s">
        <v>205</v>
      </c>
    </row>
    <row r="808" spans="12:12" x14ac:dyDescent="0.25">
      <c r="L808" t="s">
        <v>205</v>
      </c>
    </row>
    <row r="809" spans="12:12" x14ac:dyDescent="0.25">
      <c r="L809" t="s">
        <v>190</v>
      </c>
    </row>
    <row r="810" spans="12:12" x14ac:dyDescent="0.25">
      <c r="L810" t="s">
        <v>190</v>
      </c>
    </row>
    <row r="811" spans="12:12" x14ac:dyDescent="0.25">
      <c r="L811" t="s">
        <v>190</v>
      </c>
    </row>
    <row r="812" spans="12:12" x14ac:dyDescent="0.25">
      <c r="L812" t="s">
        <v>190</v>
      </c>
    </row>
    <row r="813" spans="12:12" x14ac:dyDescent="0.25">
      <c r="L813" t="s">
        <v>190</v>
      </c>
    </row>
    <row r="814" spans="12:12" x14ac:dyDescent="0.25">
      <c r="L814" t="s">
        <v>190</v>
      </c>
    </row>
    <row r="815" spans="12:12" x14ac:dyDescent="0.25">
      <c r="L815" t="s">
        <v>190</v>
      </c>
    </row>
    <row r="816" spans="12:12" x14ac:dyDescent="0.25">
      <c r="L816" t="s">
        <v>190</v>
      </c>
    </row>
    <row r="817" spans="12:12" x14ac:dyDescent="0.25">
      <c r="L817" t="s">
        <v>190</v>
      </c>
    </row>
    <row r="818" spans="12:12" x14ac:dyDescent="0.25">
      <c r="L818" t="s">
        <v>190</v>
      </c>
    </row>
    <row r="819" spans="12:12" x14ac:dyDescent="0.25">
      <c r="L819" t="s">
        <v>190</v>
      </c>
    </row>
    <row r="820" spans="12:12" x14ac:dyDescent="0.25">
      <c r="L820" t="s">
        <v>190</v>
      </c>
    </row>
    <row r="821" spans="12:12" x14ac:dyDescent="0.25">
      <c r="L821" t="s">
        <v>190</v>
      </c>
    </row>
    <row r="822" spans="12:12" x14ac:dyDescent="0.25">
      <c r="L822" t="s">
        <v>190</v>
      </c>
    </row>
    <row r="823" spans="12:12" x14ac:dyDescent="0.25">
      <c r="L823" t="s">
        <v>190</v>
      </c>
    </row>
    <row r="824" spans="12:12" x14ac:dyDescent="0.25">
      <c r="L824" t="s">
        <v>190</v>
      </c>
    </row>
    <row r="825" spans="12:12" x14ac:dyDescent="0.25">
      <c r="L825" t="s">
        <v>190</v>
      </c>
    </row>
    <row r="826" spans="12:12" x14ac:dyDescent="0.25">
      <c r="L826" t="s">
        <v>190</v>
      </c>
    </row>
    <row r="827" spans="12:12" x14ac:dyDescent="0.25">
      <c r="L827" t="s">
        <v>190</v>
      </c>
    </row>
    <row r="828" spans="12:12" x14ac:dyDescent="0.25">
      <c r="L828" t="s">
        <v>190</v>
      </c>
    </row>
    <row r="829" spans="12:12" x14ac:dyDescent="0.25">
      <c r="L829" t="s">
        <v>190</v>
      </c>
    </row>
    <row r="830" spans="12:12" x14ac:dyDescent="0.25">
      <c r="L830" t="s">
        <v>190</v>
      </c>
    </row>
    <row r="831" spans="12:12" x14ac:dyDescent="0.25">
      <c r="L831" t="s">
        <v>190</v>
      </c>
    </row>
    <row r="832" spans="12:12" x14ac:dyDescent="0.25">
      <c r="L832" t="s">
        <v>190</v>
      </c>
    </row>
    <row r="833" spans="12:12" x14ac:dyDescent="0.25">
      <c r="L833" t="s">
        <v>190</v>
      </c>
    </row>
    <row r="834" spans="12:12" x14ac:dyDescent="0.25">
      <c r="L834" t="s">
        <v>190</v>
      </c>
    </row>
    <row r="835" spans="12:12" x14ac:dyDescent="0.25">
      <c r="L835" t="s">
        <v>206</v>
      </c>
    </row>
    <row r="836" spans="12:12" x14ac:dyDescent="0.25">
      <c r="L836" t="s">
        <v>206</v>
      </c>
    </row>
    <row r="837" spans="12:12" x14ac:dyDescent="0.25">
      <c r="L837" t="s">
        <v>206</v>
      </c>
    </row>
    <row r="838" spans="12:12" x14ac:dyDescent="0.25">
      <c r="L838" t="s">
        <v>206</v>
      </c>
    </row>
    <row r="839" spans="12:12" x14ac:dyDescent="0.25">
      <c r="L839" t="s">
        <v>206</v>
      </c>
    </row>
    <row r="840" spans="12:12" x14ac:dyDescent="0.25">
      <c r="L840" t="s">
        <v>206</v>
      </c>
    </row>
    <row r="841" spans="12:12" x14ac:dyDescent="0.25">
      <c r="L841" t="s">
        <v>206</v>
      </c>
    </row>
    <row r="842" spans="12:12" x14ac:dyDescent="0.25">
      <c r="L842" t="s">
        <v>206</v>
      </c>
    </row>
    <row r="843" spans="12:12" x14ac:dyDescent="0.25">
      <c r="L843" t="s">
        <v>206</v>
      </c>
    </row>
    <row r="844" spans="12:12" x14ac:dyDescent="0.25">
      <c r="L844" t="s">
        <v>206</v>
      </c>
    </row>
    <row r="845" spans="12:12" x14ac:dyDescent="0.25">
      <c r="L845" t="s">
        <v>206</v>
      </c>
    </row>
    <row r="846" spans="12:12" x14ac:dyDescent="0.25">
      <c r="L846" t="s">
        <v>206</v>
      </c>
    </row>
    <row r="847" spans="12:12" x14ac:dyDescent="0.25">
      <c r="L847" t="s">
        <v>206</v>
      </c>
    </row>
    <row r="848" spans="12:12" x14ac:dyDescent="0.25">
      <c r="L848" t="s">
        <v>206</v>
      </c>
    </row>
    <row r="849" spans="12:12" x14ac:dyDescent="0.25">
      <c r="L849" t="s">
        <v>206</v>
      </c>
    </row>
    <row r="850" spans="12:12" x14ac:dyDescent="0.25">
      <c r="L850" t="s">
        <v>206</v>
      </c>
    </row>
    <row r="851" spans="12:12" x14ac:dyDescent="0.25">
      <c r="L851" t="s">
        <v>207</v>
      </c>
    </row>
    <row r="852" spans="12:12" x14ac:dyDescent="0.25">
      <c r="L852" t="s">
        <v>207</v>
      </c>
    </row>
    <row r="853" spans="12:12" x14ac:dyDescent="0.25">
      <c r="L853" t="s">
        <v>207</v>
      </c>
    </row>
    <row r="854" spans="12:12" x14ac:dyDescent="0.25">
      <c r="L854" t="s">
        <v>207</v>
      </c>
    </row>
    <row r="855" spans="12:12" x14ac:dyDescent="0.25">
      <c r="L855" t="s">
        <v>207</v>
      </c>
    </row>
    <row r="856" spans="12:12" x14ac:dyDescent="0.25">
      <c r="L856" t="s">
        <v>207</v>
      </c>
    </row>
    <row r="857" spans="12:12" x14ac:dyDescent="0.25">
      <c r="L857" t="s">
        <v>207</v>
      </c>
    </row>
    <row r="858" spans="12:12" x14ac:dyDescent="0.25">
      <c r="L858" t="s">
        <v>207</v>
      </c>
    </row>
    <row r="859" spans="12:12" x14ac:dyDescent="0.25">
      <c r="L859" t="s">
        <v>207</v>
      </c>
    </row>
    <row r="860" spans="12:12" x14ac:dyDescent="0.25">
      <c r="L860" t="s">
        <v>207</v>
      </c>
    </row>
    <row r="861" spans="12:12" x14ac:dyDescent="0.25">
      <c r="L861" t="s">
        <v>207</v>
      </c>
    </row>
    <row r="862" spans="12:12" x14ac:dyDescent="0.25">
      <c r="L862" t="s">
        <v>207</v>
      </c>
    </row>
    <row r="863" spans="12:12" x14ac:dyDescent="0.25">
      <c r="L863" t="s">
        <v>207</v>
      </c>
    </row>
    <row r="864" spans="12:12" x14ac:dyDescent="0.25">
      <c r="L864" t="s">
        <v>207</v>
      </c>
    </row>
    <row r="865" spans="12:12" x14ac:dyDescent="0.25">
      <c r="L865" t="s">
        <v>207</v>
      </c>
    </row>
    <row r="866" spans="12:12" x14ac:dyDescent="0.25">
      <c r="L866" t="s">
        <v>207</v>
      </c>
    </row>
    <row r="867" spans="12:12" x14ac:dyDescent="0.25">
      <c r="L867" t="s">
        <v>207</v>
      </c>
    </row>
    <row r="868" spans="12:12" x14ac:dyDescent="0.25">
      <c r="L868" t="s">
        <v>207</v>
      </c>
    </row>
    <row r="869" spans="12:12" x14ac:dyDescent="0.25">
      <c r="L869" t="s">
        <v>207</v>
      </c>
    </row>
    <row r="870" spans="12:12" x14ac:dyDescent="0.25">
      <c r="L870" t="s">
        <v>207</v>
      </c>
    </row>
    <row r="871" spans="12:12" x14ac:dyDescent="0.25">
      <c r="L871" t="s">
        <v>207</v>
      </c>
    </row>
    <row r="872" spans="12:12" x14ac:dyDescent="0.25">
      <c r="L872" t="s">
        <v>207</v>
      </c>
    </row>
    <row r="873" spans="12:12" x14ac:dyDescent="0.25">
      <c r="L873" t="s">
        <v>207</v>
      </c>
    </row>
    <row r="874" spans="12:12" x14ac:dyDescent="0.25">
      <c r="L874" t="s">
        <v>207</v>
      </c>
    </row>
    <row r="875" spans="12:12" x14ac:dyDescent="0.25">
      <c r="L875" t="s">
        <v>207</v>
      </c>
    </row>
    <row r="876" spans="12:12" x14ac:dyDescent="0.25">
      <c r="L876" t="s">
        <v>207</v>
      </c>
    </row>
    <row r="877" spans="12:12" x14ac:dyDescent="0.25">
      <c r="L877" t="s">
        <v>208</v>
      </c>
    </row>
    <row r="878" spans="12:12" x14ac:dyDescent="0.25">
      <c r="L878" t="s">
        <v>208</v>
      </c>
    </row>
    <row r="879" spans="12:12" x14ac:dyDescent="0.25">
      <c r="L879" t="s">
        <v>208</v>
      </c>
    </row>
    <row r="880" spans="12:12" x14ac:dyDescent="0.25">
      <c r="L880" t="s">
        <v>208</v>
      </c>
    </row>
    <row r="881" spans="12:12" x14ac:dyDescent="0.25">
      <c r="L881" t="s">
        <v>208</v>
      </c>
    </row>
    <row r="882" spans="12:12" x14ac:dyDescent="0.25">
      <c r="L882" t="s">
        <v>208</v>
      </c>
    </row>
    <row r="883" spans="12:12" x14ac:dyDescent="0.25">
      <c r="L883" t="s">
        <v>208</v>
      </c>
    </row>
    <row r="884" spans="12:12" x14ac:dyDescent="0.25">
      <c r="L884" t="s">
        <v>208</v>
      </c>
    </row>
    <row r="885" spans="12:12" x14ac:dyDescent="0.25">
      <c r="L885" t="s">
        <v>208</v>
      </c>
    </row>
    <row r="886" spans="12:12" x14ac:dyDescent="0.25">
      <c r="L886" t="s">
        <v>208</v>
      </c>
    </row>
    <row r="887" spans="12:12" x14ac:dyDescent="0.25">
      <c r="L887" t="s">
        <v>208</v>
      </c>
    </row>
    <row r="888" spans="12:12" x14ac:dyDescent="0.25">
      <c r="L888" t="s">
        <v>208</v>
      </c>
    </row>
    <row r="889" spans="12:12" x14ac:dyDescent="0.25">
      <c r="L889" t="s">
        <v>208</v>
      </c>
    </row>
    <row r="890" spans="12:12" x14ac:dyDescent="0.25">
      <c r="L890" t="s">
        <v>208</v>
      </c>
    </row>
    <row r="891" spans="12:12" x14ac:dyDescent="0.25">
      <c r="L891" t="s">
        <v>208</v>
      </c>
    </row>
    <row r="892" spans="12:12" x14ac:dyDescent="0.25">
      <c r="L892" t="s">
        <v>208</v>
      </c>
    </row>
    <row r="893" spans="12:12" x14ac:dyDescent="0.25">
      <c r="L893" t="s">
        <v>208</v>
      </c>
    </row>
    <row r="894" spans="12:12" x14ac:dyDescent="0.25">
      <c r="L894" t="s">
        <v>208</v>
      </c>
    </row>
    <row r="895" spans="12:12" x14ac:dyDescent="0.25">
      <c r="L895" t="s">
        <v>208</v>
      </c>
    </row>
    <row r="896" spans="12:12" x14ac:dyDescent="0.25">
      <c r="L896" t="s">
        <v>208</v>
      </c>
    </row>
    <row r="897" spans="12:12" x14ac:dyDescent="0.25">
      <c r="L897" t="s">
        <v>208</v>
      </c>
    </row>
    <row r="898" spans="12:12" x14ac:dyDescent="0.25">
      <c r="L898" t="s">
        <v>208</v>
      </c>
    </row>
    <row r="899" spans="12:12" x14ac:dyDescent="0.25">
      <c r="L899" t="s">
        <v>208</v>
      </c>
    </row>
    <row r="900" spans="12:12" x14ac:dyDescent="0.25">
      <c r="L900" t="s">
        <v>208</v>
      </c>
    </row>
    <row r="901" spans="12:12" x14ac:dyDescent="0.25">
      <c r="L901" t="s">
        <v>208</v>
      </c>
    </row>
    <row r="902" spans="12:12" x14ac:dyDescent="0.25">
      <c r="L902" t="s">
        <v>208</v>
      </c>
    </row>
    <row r="903" spans="12:12" x14ac:dyDescent="0.25">
      <c r="L903" t="s">
        <v>191</v>
      </c>
    </row>
    <row r="904" spans="12:12" x14ac:dyDescent="0.25">
      <c r="L904" t="s">
        <v>191</v>
      </c>
    </row>
    <row r="905" spans="12:12" x14ac:dyDescent="0.25">
      <c r="L905" t="s">
        <v>191</v>
      </c>
    </row>
    <row r="906" spans="12:12" x14ac:dyDescent="0.25">
      <c r="L906" t="s">
        <v>191</v>
      </c>
    </row>
    <row r="907" spans="12:12" x14ac:dyDescent="0.25">
      <c r="L907" t="s">
        <v>191</v>
      </c>
    </row>
    <row r="908" spans="12:12" x14ac:dyDescent="0.25">
      <c r="L908" t="s">
        <v>191</v>
      </c>
    </row>
    <row r="909" spans="12:12" x14ac:dyDescent="0.25">
      <c r="L909" t="s">
        <v>191</v>
      </c>
    </row>
    <row r="910" spans="12:12" x14ac:dyDescent="0.25">
      <c r="L910" t="s">
        <v>191</v>
      </c>
    </row>
    <row r="911" spans="12:12" x14ac:dyDescent="0.25">
      <c r="L911" t="s">
        <v>191</v>
      </c>
    </row>
    <row r="912" spans="12:12" x14ac:dyDescent="0.25">
      <c r="L912" t="s">
        <v>191</v>
      </c>
    </row>
    <row r="913" spans="12:12" x14ac:dyDescent="0.25">
      <c r="L913" t="s">
        <v>191</v>
      </c>
    </row>
    <row r="914" spans="12:12" x14ac:dyDescent="0.25">
      <c r="L914" t="s">
        <v>191</v>
      </c>
    </row>
    <row r="915" spans="12:12" x14ac:dyDescent="0.25">
      <c r="L915" t="s">
        <v>191</v>
      </c>
    </row>
    <row r="916" spans="12:12" x14ac:dyDescent="0.25">
      <c r="L916" t="s">
        <v>191</v>
      </c>
    </row>
    <row r="917" spans="12:12" x14ac:dyDescent="0.25">
      <c r="L917" t="s">
        <v>191</v>
      </c>
    </row>
    <row r="918" spans="12:12" x14ac:dyDescent="0.25">
      <c r="L918" t="s">
        <v>191</v>
      </c>
    </row>
    <row r="919" spans="12:12" x14ac:dyDescent="0.25">
      <c r="L919" t="s">
        <v>191</v>
      </c>
    </row>
    <row r="920" spans="12:12" x14ac:dyDescent="0.25">
      <c r="L920" t="s">
        <v>191</v>
      </c>
    </row>
    <row r="921" spans="12:12" x14ac:dyDescent="0.25">
      <c r="L921" t="s">
        <v>191</v>
      </c>
    </row>
    <row r="922" spans="12:12" x14ac:dyDescent="0.25">
      <c r="L922" t="s">
        <v>191</v>
      </c>
    </row>
    <row r="923" spans="12:12" x14ac:dyDescent="0.25">
      <c r="L923" t="s">
        <v>191</v>
      </c>
    </row>
    <row r="924" spans="12:12" x14ac:dyDescent="0.25">
      <c r="L924" t="s">
        <v>191</v>
      </c>
    </row>
    <row r="925" spans="12:12" x14ac:dyDescent="0.25">
      <c r="L925" t="s">
        <v>191</v>
      </c>
    </row>
    <row r="926" spans="12:12" x14ac:dyDescent="0.25">
      <c r="L926" t="s">
        <v>191</v>
      </c>
    </row>
    <row r="927" spans="12:12" x14ac:dyDescent="0.25">
      <c r="L927" t="s">
        <v>191</v>
      </c>
    </row>
    <row r="928" spans="12:12" x14ac:dyDescent="0.25">
      <c r="L928" t="s">
        <v>191</v>
      </c>
    </row>
    <row r="929" spans="12:12" x14ac:dyDescent="0.25">
      <c r="L929" t="s">
        <v>192</v>
      </c>
    </row>
    <row r="930" spans="12:12" x14ac:dyDescent="0.25">
      <c r="L930" t="s">
        <v>192</v>
      </c>
    </row>
    <row r="931" spans="12:12" x14ac:dyDescent="0.25">
      <c r="L931" t="s">
        <v>192</v>
      </c>
    </row>
    <row r="932" spans="12:12" x14ac:dyDescent="0.25">
      <c r="L932" t="s">
        <v>192</v>
      </c>
    </row>
    <row r="933" spans="12:12" x14ac:dyDescent="0.25">
      <c r="L933" t="s">
        <v>192</v>
      </c>
    </row>
    <row r="934" spans="12:12" x14ac:dyDescent="0.25">
      <c r="L934" t="s">
        <v>192</v>
      </c>
    </row>
    <row r="935" spans="12:12" x14ac:dyDescent="0.25">
      <c r="L935" t="s">
        <v>192</v>
      </c>
    </row>
    <row r="936" spans="12:12" x14ac:dyDescent="0.25">
      <c r="L936" t="s">
        <v>192</v>
      </c>
    </row>
    <row r="937" spans="12:12" x14ac:dyDescent="0.25">
      <c r="L937" t="s">
        <v>192</v>
      </c>
    </row>
    <row r="938" spans="12:12" x14ac:dyDescent="0.25">
      <c r="L938" t="s">
        <v>192</v>
      </c>
    </row>
    <row r="939" spans="12:12" x14ac:dyDescent="0.25">
      <c r="L939" t="s">
        <v>192</v>
      </c>
    </row>
    <row r="940" spans="12:12" x14ac:dyDescent="0.25">
      <c r="L940" t="s">
        <v>192</v>
      </c>
    </row>
    <row r="941" spans="12:12" x14ac:dyDescent="0.25">
      <c r="L941" t="s">
        <v>192</v>
      </c>
    </row>
    <row r="942" spans="12:12" x14ac:dyDescent="0.25">
      <c r="L942" t="s">
        <v>192</v>
      </c>
    </row>
    <row r="943" spans="12:12" x14ac:dyDescent="0.25">
      <c r="L943" t="s">
        <v>192</v>
      </c>
    </row>
    <row r="944" spans="12:12" x14ac:dyDescent="0.25">
      <c r="L944" t="s">
        <v>192</v>
      </c>
    </row>
    <row r="945" spans="12:12" x14ac:dyDescent="0.25">
      <c r="L945" t="s">
        <v>192</v>
      </c>
    </row>
    <row r="946" spans="12:12" x14ac:dyDescent="0.25">
      <c r="L946" t="s">
        <v>192</v>
      </c>
    </row>
    <row r="947" spans="12:12" x14ac:dyDescent="0.25">
      <c r="L947" t="s">
        <v>192</v>
      </c>
    </row>
    <row r="948" spans="12:12" x14ac:dyDescent="0.25">
      <c r="L948" t="s">
        <v>192</v>
      </c>
    </row>
    <row r="949" spans="12:12" x14ac:dyDescent="0.25">
      <c r="L949" t="s">
        <v>192</v>
      </c>
    </row>
    <row r="950" spans="12:12" x14ac:dyDescent="0.25">
      <c r="L950" t="s">
        <v>192</v>
      </c>
    </row>
    <row r="951" spans="12:12" x14ac:dyDescent="0.25">
      <c r="L951" t="s">
        <v>192</v>
      </c>
    </row>
    <row r="952" spans="12:12" x14ac:dyDescent="0.25">
      <c r="L952" t="s">
        <v>192</v>
      </c>
    </row>
    <row r="953" spans="12:12" x14ac:dyDescent="0.25">
      <c r="L953" t="s">
        <v>192</v>
      </c>
    </row>
    <row r="954" spans="12:12" x14ac:dyDescent="0.25">
      <c r="L954" t="s">
        <v>192</v>
      </c>
    </row>
    <row r="955" spans="12:12" x14ac:dyDescent="0.25">
      <c r="L955" t="s">
        <v>209</v>
      </c>
    </row>
    <row r="956" spans="12:12" x14ac:dyDescent="0.25">
      <c r="L956" t="s">
        <v>209</v>
      </c>
    </row>
    <row r="957" spans="12:12" x14ac:dyDescent="0.25">
      <c r="L957" t="s">
        <v>209</v>
      </c>
    </row>
    <row r="958" spans="12:12" x14ac:dyDescent="0.25">
      <c r="L958" t="s">
        <v>209</v>
      </c>
    </row>
    <row r="959" spans="12:12" x14ac:dyDescent="0.25">
      <c r="L959" t="s">
        <v>209</v>
      </c>
    </row>
    <row r="960" spans="12:12" x14ac:dyDescent="0.25">
      <c r="L960" t="s">
        <v>209</v>
      </c>
    </row>
    <row r="961" spans="12:12" x14ac:dyDescent="0.25">
      <c r="L961" t="s">
        <v>209</v>
      </c>
    </row>
    <row r="962" spans="12:12" x14ac:dyDescent="0.25">
      <c r="L962" t="s">
        <v>209</v>
      </c>
    </row>
    <row r="963" spans="12:12" x14ac:dyDescent="0.25">
      <c r="L963" t="s">
        <v>209</v>
      </c>
    </row>
    <row r="964" spans="12:12" x14ac:dyDescent="0.25">
      <c r="L964" t="s">
        <v>209</v>
      </c>
    </row>
    <row r="965" spans="12:12" x14ac:dyDescent="0.25">
      <c r="L965" t="s">
        <v>209</v>
      </c>
    </row>
    <row r="966" spans="12:12" x14ac:dyDescent="0.25">
      <c r="L966" t="s">
        <v>209</v>
      </c>
    </row>
    <row r="967" spans="12:12" x14ac:dyDescent="0.25">
      <c r="L967" t="s">
        <v>209</v>
      </c>
    </row>
    <row r="968" spans="12:12" x14ac:dyDescent="0.25">
      <c r="L968" t="s">
        <v>209</v>
      </c>
    </row>
    <row r="969" spans="12:12" x14ac:dyDescent="0.25">
      <c r="L969" t="s">
        <v>209</v>
      </c>
    </row>
    <row r="970" spans="12:12" x14ac:dyDescent="0.25">
      <c r="L970" t="s">
        <v>209</v>
      </c>
    </row>
    <row r="971" spans="12:12" x14ac:dyDescent="0.25">
      <c r="L971" t="s">
        <v>209</v>
      </c>
    </row>
    <row r="972" spans="12:12" x14ac:dyDescent="0.25">
      <c r="L972" t="s">
        <v>209</v>
      </c>
    </row>
    <row r="973" spans="12:12" x14ac:dyDescent="0.25">
      <c r="L973" t="s">
        <v>209</v>
      </c>
    </row>
    <row r="974" spans="12:12" x14ac:dyDescent="0.25">
      <c r="L974" t="s">
        <v>209</v>
      </c>
    </row>
    <row r="975" spans="12:12" x14ac:dyDescent="0.25">
      <c r="L975" t="s">
        <v>209</v>
      </c>
    </row>
    <row r="976" spans="12:12" x14ac:dyDescent="0.25">
      <c r="L976" t="s">
        <v>209</v>
      </c>
    </row>
    <row r="977" spans="12:12" x14ac:dyDescent="0.25">
      <c r="L977" t="s">
        <v>209</v>
      </c>
    </row>
    <row r="978" spans="12:12" x14ac:dyDescent="0.25">
      <c r="L978" t="s">
        <v>209</v>
      </c>
    </row>
    <row r="979" spans="12:12" x14ac:dyDescent="0.25">
      <c r="L979" t="s">
        <v>209</v>
      </c>
    </row>
    <row r="980" spans="12:12" x14ac:dyDescent="0.25">
      <c r="L980" t="s">
        <v>209</v>
      </c>
    </row>
    <row r="981" spans="12:12" x14ac:dyDescent="0.25">
      <c r="L981" t="s">
        <v>193</v>
      </c>
    </row>
    <row r="982" spans="12:12" x14ac:dyDescent="0.25">
      <c r="L982" t="s">
        <v>193</v>
      </c>
    </row>
    <row r="983" spans="12:12" x14ac:dyDescent="0.25">
      <c r="L983" t="s">
        <v>193</v>
      </c>
    </row>
    <row r="984" spans="12:12" x14ac:dyDescent="0.25">
      <c r="L984" t="s">
        <v>193</v>
      </c>
    </row>
    <row r="985" spans="12:12" x14ac:dyDescent="0.25">
      <c r="L985" t="s">
        <v>193</v>
      </c>
    </row>
    <row r="986" spans="12:12" x14ac:dyDescent="0.25">
      <c r="L986" t="s">
        <v>193</v>
      </c>
    </row>
    <row r="987" spans="12:12" x14ac:dyDescent="0.25">
      <c r="L987" t="s">
        <v>193</v>
      </c>
    </row>
    <row r="988" spans="12:12" x14ac:dyDescent="0.25">
      <c r="L988" t="s">
        <v>193</v>
      </c>
    </row>
    <row r="989" spans="12:12" x14ac:dyDescent="0.25">
      <c r="L989" t="s">
        <v>193</v>
      </c>
    </row>
    <row r="990" spans="12:12" x14ac:dyDescent="0.25">
      <c r="L990" t="s">
        <v>193</v>
      </c>
    </row>
    <row r="991" spans="12:12" x14ac:dyDescent="0.25">
      <c r="L991" t="s">
        <v>193</v>
      </c>
    </row>
    <row r="992" spans="12:12" x14ac:dyDescent="0.25">
      <c r="L992" t="s">
        <v>193</v>
      </c>
    </row>
    <row r="993" spans="12:12" x14ac:dyDescent="0.25">
      <c r="L993" t="s">
        <v>193</v>
      </c>
    </row>
    <row r="994" spans="12:12" x14ac:dyDescent="0.25">
      <c r="L994" t="s">
        <v>193</v>
      </c>
    </row>
    <row r="995" spans="12:12" x14ac:dyDescent="0.25">
      <c r="L995" t="s">
        <v>193</v>
      </c>
    </row>
    <row r="996" spans="12:12" x14ac:dyDescent="0.25">
      <c r="L996" t="s">
        <v>193</v>
      </c>
    </row>
    <row r="997" spans="12:12" x14ac:dyDescent="0.25">
      <c r="L997" t="s">
        <v>193</v>
      </c>
    </row>
    <row r="998" spans="12:12" x14ac:dyDescent="0.25">
      <c r="L998" t="s">
        <v>193</v>
      </c>
    </row>
    <row r="999" spans="12:12" x14ac:dyDescent="0.25">
      <c r="L999" t="s">
        <v>193</v>
      </c>
    </row>
    <row r="1000" spans="12:12" x14ac:dyDescent="0.25">
      <c r="L1000" t="s">
        <v>193</v>
      </c>
    </row>
    <row r="1001" spans="12:12" x14ac:dyDescent="0.25">
      <c r="L1001" t="s">
        <v>193</v>
      </c>
    </row>
    <row r="1002" spans="12:12" x14ac:dyDescent="0.25">
      <c r="L1002" t="s">
        <v>193</v>
      </c>
    </row>
    <row r="1003" spans="12:12" x14ac:dyDescent="0.25">
      <c r="L1003" t="s">
        <v>193</v>
      </c>
    </row>
    <row r="1004" spans="12:12" x14ac:dyDescent="0.25">
      <c r="L1004" t="s">
        <v>193</v>
      </c>
    </row>
    <row r="1005" spans="12:12" x14ac:dyDescent="0.25">
      <c r="L1005" t="s">
        <v>193</v>
      </c>
    </row>
    <row r="1006" spans="12:12" x14ac:dyDescent="0.25">
      <c r="L1006" t="s">
        <v>193</v>
      </c>
    </row>
    <row r="1007" spans="12:12" x14ac:dyDescent="0.25">
      <c r="L1007" t="s">
        <v>194</v>
      </c>
    </row>
    <row r="1008" spans="12:12" x14ac:dyDescent="0.25">
      <c r="L1008" t="s">
        <v>194</v>
      </c>
    </row>
    <row r="1009" spans="12:12" x14ac:dyDescent="0.25">
      <c r="L1009" t="s">
        <v>194</v>
      </c>
    </row>
    <row r="1010" spans="12:12" x14ac:dyDescent="0.25">
      <c r="L1010" t="s">
        <v>194</v>
      </c>
    </row>
    <row r="1011" spans="12:12" x14ac:dyDescent="0.25">
      <c r="L1011" t="s">
        <v>194</v>
      </c>
    </row>
    <row r="1012" spans="12:12" x14ac:dyDescent="0.25">
      <c r="L1012" t="s">
        <v>194</v>
      </c>
    </row>
    <row r="1013" spans="12:12" x14ac:dyDescent="0.25">
      <c r="L1013" t="s">
        <v>194</v>
      </c>
    </row>
    <row r="1014" spans="12:12" x14ac:dyDescent="0.25">
      <c r="L1014" t="s">
        <v>194</v>
      </c>
    </row>
    <row r="1015" spans="12:12" x14ac:dyDescent="0.25">
      <c r="L1015" t="s">
        <v>194</v>
      </c>
    </row>
    <row r="1016" spans="12:12" x14ac:dyDescent="0.25">
      <c r="L1016" t="s">
        <v>194</v>
      </c>
    </row>
    <row r="1017" spans="12:12" x14ac:dyDescent="0.25">
      <c r="L1017" t="s">
        <v>194</v>
      </c>
    </row>
    <row r="1018" spans="12:12" x14ac:dyDescent="0.25">
      <c r="L1018" t="s">
        <v>194</v>
      </c>
    </row>
  </sheetData>
  <pageMargins left="0.7" right="0.7" top="0.75" bottom="0.75" header="0.3" footer="0.3"/>
  <pageSetup paperSize="17" scale="4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Z91"/>
  <sheetViews>
    <sheetView zoomScale="80" zoomScaleNormal="80" workbookViewId="0">
      <selection activeCell="H21" sqref="H21"/>
    </sheetView>
  </sheetViews>
  <sheetFormatPr defaultColWidth="8.85546875" defaultRowHeight="15" x14ac:dyDescent="0.25"/>
  <cols>
    <col min="1" max="1" width="8.85546875" style="2"/>
    <col min="2" max="2" width="29.7109375" style="2" customWidth="1"/>
    <col min="3" max="3" width="17.85546875" style="2" customWidth="1"/>
    <col min="4" max="4" width="16.140625" style="2" customWidth="1"/>
    <col min="5" max="5" width="18.140625" style="2" customWidth="1"/>
    <col min="6" max="6" width="18" style="2" customWidth="1"/>
    <col min="7" max="7" width="17.7109375" style="2" customWidth="1"/>
    <col min="8" max="8" width="16.85546875" style="2" customWidth="1"/>
    <col min="9" max="9" width="17.7109375" style="2" customWidth="1"/>
    <col min="10" max="10" width="16" style="2" customWidth="1"/>
    <col min="11" max="11" width="15.28515625" style="2" customWidth="1"/>
    <col min="12" max="12" width="15" style="2" customWidth="1"/>
    <col min="13" max="13" width="15.42578125" style="2" customWidth="1"/>
    <col min="14" max="14" width="17" style="2" customWidth="1"/>
    <col min="15" max="15" width="23.42578125" style="2" customWidth="1"/>
    <col min="16" max="16" width="23.140625" style="2" customWidth="1"/>
    <col min="17" max="17" width="18.140625" style="2" customWidth="1"/>
    <col min="18" max="18" width="19.85546875" style="2" customWidth="1"/>
    <col min="19" max="19" width="17.7109375" style="2" customWidth="1"/>
    <col min="20" max="20" width="13.7109375" style="2" customWidth="1"/>
    <col min="21" max="21" width="17" style="2" customWidth="1"/>
    <col min="22" max="22" width="17.28515625" style="2" customWidth="1"/>
    <col min="23" max="23" width="20.42578125" style="2" customWidth="1"/>
    <col min="24" max="24" width="16.7109375" style="2" customWidth="1"/>
    <col min="25" max="25" width="15.42578125" style="2" customWidth="1"/>
    <col min="26" max="16384" width="8.85546875" style="2"/>
  </cols>
  <sheetData>
    <row r="1" spans="1:14" x14ac:dyDescent="0.25">
      <c r="A1" s="1" t="s">
        <v>0</v>
      </c>
    </row>
    <row r="3" spans="1:14" x14ac:dyDescent="0.25">
      <c r="A3" s="3" t="s">
        <v>1</v>
      </c>
      <c r="B3" s="3" t="s">
        <v>2</v>
      </c>
    </row>
    <row r="4" spans="1:14" x14ac:dyDescent="0.25">
      <c r="C4" s="4"/>
      <c r="D4" s="4"/>
      <c r="E4" s="4"/>
      <c r="F4" s="4"/>
      <c r="G4" s="4"/>
      <c r="H4" s="4"/>
      <c r="I4" s="4"/>
      <c r="J4" s="4"/>
    </row>
    <row r="5" spans="1:14" x14ac:dyDescent="0.25">
      <c r="B5" s="5"/>
      <c r="C5" s="6" t="s">
        <v>3</v>
      </c>
      <c r="D5" s="4"/>
      <c r="E5" s="4"/>
      <c r="F5" s="4"/>
      <c r="G5" s="4"/>
      <c r="H5" s="4"/>
      <c r="I5" s="4"/>
      <c r="J5" s="4"/>
    </row>
    <row r="6" spans="1:14" x14ac:dyDescent="0.25">
      <c r="B6" s="7">
        <v>2020</v>
      </c>
      <c r="C6" s="8">
        <v>20465800116</v>
      </c>
      <c r="D6" s="4"/>
      <c r="E6" s="4"/>
      <c r="F6" s="4"/>
      <c r="G6" s="4"/>
      <c r="H6" s="4"/>
      <c r="I6" s="4"/>
      <c r="J6" s="4"/>
    </row>
    <row r="7" spans="1:14" x14ac:dyDescent="0.25">
      <c r="B7" s="9"/>
      <c r="C7" s="9"/>
      <c r="D7" s="4"/>
      <c r="E7" s="4"/>
      <c r="F7" s="4"/>
      <c r="G7" s="4"/>
      <c r="H7" s="4"/>
      <c r="I7" s="4"/>
      <c r="J7" s="4"/>
    </row>
    <row r="10" spans="1:14" x14ac:dyDescent="0.25">
      <c r="A10" s="3" t="s">
        <v>4</v>
      </c>
      <c r="B10" s="3" t="s">
        <v>5</v>
      </c>
    </row>
    <row r="11" spans="1:14" x14ac:dyDescent="0.25">
      <c r="C11" s="75" t="s">
        <v>6</v>
      </c>
      <c r="D11" s="75"/>
      <c r="E11" s="75"/>
      <c r="F11" s="75"/>
      <c r="G11" s="75"/>
      <c r="H11" s="75"/>
      <c r="I11" s="76" t="s">
        <v>7</v>
      </c>
      <c r="J11" s="76"/>
      <c r="K11" s="77" t="s">
        <v>8</v>
      </c>
      <c r="L11" s="77"/>
      <c r="M11" s="78" t="s">
        <v>9</v>
      </c>
      <c r="N11" s="78"/>
    </row>
    <row r="12" spans="1:14" x14ac:dyDescent="0.25">
      <c r="B12" s="10"/>
      <c r="C12" s="11" t="s">
        <v>10</v>
      </c>
      <c r="D12" s="11" t="s">
        <v>11</v>
      </c>
      <c r="E12" s="11" t="s">
        <v>12</v>
      </c>
      <c r="F12" s="11" t="s">
        <v>13</v>
      </c>
      <c r="G12" s="11" t="s">
        <v>14</v>
      </c>
      <c r="H12" s="12" t="s">
        <v>15</v>
      </c>
      <c r="I12" s="11" t="s">
        <v>11</v>
      </c>
      <c r="J12" s="11" t="s">
        <v>14</v>
      </c>
      <c r="K12" s="11" t="s">
        <v>11</v>
      </c>
      <c r="L12" s="11" t="s">
        <v>14</v>
      </c>
      <c r="M12" s="11" t="s">
        <v>11</v>
      </c>
      <c r="N12" s="11" t="s">
        <v>14</v>
      </c>
    </row>
    <row r="13" spans="1:14" x14ac:dyDescent="0.25">
      <c r="B13" s="13" t="s">
        <v>16</v>
      </c>
      <c r="C13" s="8">
        <v>2320030254.682817</v>
      </c>
      <c r="D13" s="14">
        <v>2137705924.5001121</v>
      </c>
      <c r="E13" s="8">
        <v>1449185503.7307301</v>
      </c>
      <c r="F13" s="14">
        <v>1607653064.4478092</v>
      </c>
      <c r="G13" s="8">
        <v>1607653064.4478092</v>
      </c>
      <c r="H13" s="14">
        <v>1447767654.004106</v>
      </c>
      <c r="I13" s="8">
        <v>2137681708.3472118</v>
      </c>
      <c r="J13" s="14">
        <v>1607653064.4478092</v>
      </c>
      <c r="K13" s="8">
        <v>2693124021.4138403</v>
      </c>
      <c r="L13" s="14">
        <v>1694142786.6698973</v>
      </c>
      <c r="M13" s="8">
        <v>2188473376.4600291</v>
      </c>
      <c r="N13" s="14">
        <v>1607653064.4478092</v>
      </c>
    </row>
    <row r="14" spans="1:14" x14ac:dyDescent="0.25">
      <c r="B14" s="13" t="s">
        <v>17</v>
      </c>
      <c r="C14" s="15">
        <v>0.11336132677603138</v>
      </c>
      <c r="D14" s="16">
        <v>0.10445259468887662</v>
      </c>
      <c r="E14" s="15">
        <v>7.0810107375072442E-2</v>
      </c>
      <c r="F14" s="16">
        <v>7.8553149905483483E-2</v>
      </c>
      <c r="G14" s="15">
        <v>7.8553149905483483E-2</v>
      </c>
      <c r="H14" s="16">
        <v>7.0740828396552782E-2</v>
      </c>
      <c r="I14" s="15">
        <v>0.10445141143912517</v>
      </c>
      <c r="J14" s="16">
        <v>7.8553149905483483E-2</v>
      </c>
      <c r="K14" s="15">
        <v>0.13159143576841528</v>
      </c>
      <c r="L14" s="16">
        <v>8.2779211028521177E-2</v>
      </c>
      <c r="M14" s="15">
        <v>0.10693319411192226</v>
      </c>
      <c r="N14" s="16">
        <v>7.8553149905483483E-2</v>
      </c>
    </row>
    <row r="15" spans="1:14" x14ac:dyDescent="0.25">
      <c r="B15" s="13" t="s">
        <v>18</v>
      </c>
      <c r="C15" s="8">
        <v>1005600.4197192157</v>
      </c>
      <c r="D15" s="14">
        <v>969650.46970723826</v>
      </c>
      <c r="E15" s="8">
        <v>800652.94289522723</v>
      </c>
      <c r="F15" s="14">
        <v>930923.35538409965</v>
      </c>
      <c r="G15" s="8">
        <v>930923.35538409965</v>
      </c>
      <c r="H15" s="14">
        <v>808288.85077335325</v>
      </c>
      <c r="I15" s="8">
        <v>969639.81519933278</v>
      </c>
      <c r="J15" s="14">
        <v>930923.35538409965</v>
      </c>
      <c r="K15" s="8">
        <v>1044660.6972953449</v>
      </c>
      <c r="L15" s="14">
        <v>979099.74965007545</v>
      </c>
      <c r="M15" s="8">
        <v>969195.5894965569</v>
      </c>
      <c r="N15" s="14">
        <v>930923.35538409965</v>
      </c>
    </row>
    <row r="16" spans="1:14" x14ac:dyDescent="0.25">
      <c r="B16" s="13" t="s">
        <v>19</v>
      </c>
      <c r="C16" s="8">
        <v>460435.21316331346</v>
      </c>
      <c r="D16" s="14">
        <v>549631.49820577004</v>
      </c>
      <c r="E16" s="8">
        <v>456239.17544411391</v>
      </c>
      <c r="F16" s="14">
        <v>522315.40031029127</v>
      </c>
      <c r="G16" s="8">
        <v>522315.40031029127</v>
      </c>
      <c r="H16" s="14">
        <v>487214.64761042071</v>
      </c>
      <c r="I16" s="8">
        <v>549616.34655285545</v>
      </c>
      <c r="J16" s="14">
        <v>522315.40031029127</v>
      </c>
      <c r="K16" s="8">
        <v>678768.88063770393</v>
      </c>
      <c r="L16" s="14">
        <v>531216.21662068134</v>
      </c>
      <c r="M16" s="8">
        <v>549888.86707213335</v>
      </c>
      <c r="N16" s="14">
        <v>522315.40031029127</v>
      </c>
    </row>
    <row r="20" spans="1:17" x14ac:dyDescent="0.25">
      <c r="A20" s="3" t="s">
        <v>20</v>
      </c>
      <c r="B20" s="3" t="s">
        <v>21</v>
      </c>
    </row>
    <row r="21" spans="1:17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x14ac:dyDescent="0.25">
      <c r="B22" s="17" t="s">
        <v>22</v>
      </c>
      <c r="C22" s="18"/>
      <c r="D22" s="19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25">
      <c r="B23" s="20"/>
      <c r="C23" s="73" t="s">
        <v>3</v>
      </c>
      <c r="D23" s="7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x14ac:dyDescent="0.25">
      <c r="B24" s="21" t="s">
        <v>23</v>
      </c>
      <c r="C24" s="21" t="s">
        <v>24</v>
      </c>
      <c r="D24" s="21" t="s">
        <v>25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25">
      <c r="B25" s="21" t="s">
        <v>26</v>
      </c>
      <c r="C25" s="22">
        <f>$C$6*D25</f>
        <v>14661948423.026409</v>
      </c>
      <c r="D25" s="23">
        <v>0.71641217738483698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x14ac:dyDescent="0.25">
      <c r="B26" s="21" t="s">
        <v>27</v>
      </c>
      <c r="C26" s="22">
        <f t="shared" ref="C26:C27" si="0">$C$6*D26</f>
        <v>4174737142.8032789</v>
      </c>
      <c r="D26" s="23">
        <v>0.20398602151593881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x14ac:dyDescent="0.25">
      <c r="B27" s="21" t="s">
        <v>28</v>
      </c>
      <c r="C27" s="22">
        <f t="shared" si="0"/>
        <v>1629114550.1703124</v>
      </c>
      <c r="D27" s="23">
        <v>7.960180109922424E-2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31" spans="1:17" x14ac:dyDescent="0.25">
      <c r="A31" s="3" t="s">
        <v>29</v>
      </c>
      <c r="B31" s="3" t="s">
        <v>30</v>
      </c>
    </row>
    <row r="32" spans="1:17" x14ac:dyDescent="0.25">
      <c r="B32" s="4"/>
    </row>
    <row r="33" spans="1:26" x14ac:dyDescent="0.25">
      <c r="B33" s="17" t="s">
        <v>22</v>
      </c>
      <c r="C33" s="18"/>
      <c r="D33" s="19"/>
    </row>
    <row r="34" spans="1:26" x14ac:dyDescent="0.25">
      <c r="B34" s="20"/>
      <c r="C34" s="73" t="s">
        <v>3</v>
      </c>
      <c r="D34" s="74"/>
    </row>
    <row r="35" spans="1:26" x14ac:dyDescent="0.25">
      <c r="B35" s="21" t="s">
        <v>31</v>
      </c>
      <c r="C35" s="21" t="s">
        <v>24</v>
      </c>
      <c r="D35" s="21" t="s">
        <v>25</v>
      </c>
    </row>
    <row r="36" spans="1:26" x14ac:dyDescent="0.25">
      <c r="B36" s="21" t="s">
        <v>32</v>
      </c>
      <c r="C36" s="22">
        <f>$C$6*D36</f>
        <v>1414462337.7043297</v>
      </c>
      <c r="D36" s="23">
        <v>6.9113463909896894E-2</v>
      </c>
    </row>
    <row r="37" spans="1:26" x14ac:dyDescent="0.25">
      <c r="B37" s="21" t="s">
        <v>33</v>
      </c>
      <c r="C37" s="22">
        <f t="shared" ref="C37:C43" si="1">$C$6*D37</f>
        <v>6626863667.5893641</v>
      </c>
      <c r="D37" s="23">
        <v>0.32380183672411295</v>
      </c>
    </row>
    <row r="38" spans="1:26" x14ac:dyDescent="0.25">
      <c r="B38" s="21" t="s">
        <v>34</v>
      </c>
      <c r="C38" s="22">
        <f t="shared" si="1"/>
        <v>2031995273.5747321</v>
      </c>
      <c r="D38" s="23">
        <v>9.9287360477352371E-2</v>
      </c>
    </row>
    <row r="39" spans="1:26" x14ac:dyDescent="0.25">
      <c r="B39" s="21" t="s">
        <v>35</v>
      </c>
      <c r="C39" s="22">
        <f t="shared" si="1"/>
        <v>1681529115.2398491</v>
      </c>
      <c r="D39" s="23">
        <v>8.2162881769046639E-2</v>
      </c>
    </row>
    <row r="40" spans="1:26" x14ac:dyDescent="0.25">
      <c r="B40" s="21" t="s">
        <v>36</v>
      </c>
      <c r="C40" s="22">
        <f t="shared" si="1"/>
        <v>412732509.02800292</v>
      </c>
      <c r="D40" s="23">
        <v>2.0166937363242002E-2</v>
      </c>
    </row>
    <row r="41" spans="1:26" x14ac:dyDescent="0.25">
      <c r="B41" s="21" t="s">
        <v>37</v>
      </c>
      <c r="C41" s="22">
        <f t="shared" si="1"/>
        <v>2473149039.234911</v>
      </c>
      <c r="D41" s="23">
        <v>0.12084301738593757</v>
      </c>
    </row>
    <row r="42" spans="1:26" x14ac:dyDescent="0.25">
      <c r="B42" s="21" t="s">
        <v>38</v>
      </c>
      <c r="C42" s="22">
        <f t="shared" si="1"/>
        <v>1119897986.575237</v>
      </c>
      <c r="D42" s="23">
        <v>5.4720459509409056E-2</v>
      </c>
    </row>
    <row r="43" spans="1:26" x14ac:dyDescent="0.25">
      <c r="B43" s="21" t="s">
        <v>39</v>
      </c>
      <c r="C43" s="22">
        <f t="shared" si="1"/>
        <v>4705170187.0535765</v>
      </c>
      <c r="D43" s="23">
        <v>0.22990404286100263</v>
      </c>
    </row>
    <row r="47" spans="1:26" x14ac:dyDescent="0.25">
      <c r="A47" s="3" t="s">
        <v>40</v>
      </c>
      <c r="B47" s="3" t="s">
        <v>41</v>
      </c>
    </row>
    <row r="48" spans="1:26" x14ac:dyDescent="0.25">
      <c r="B48" s="4"/>
      <c r="C48" s="75" t="s">
        <v>6</v>
      </c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6" t="s">
        <v>7</v>
      </c>
      <c r="P48" s="76"/>
      <c r="Q48" s="76"/>
      <c r="R48" s="76"/>
      <c r="S48" s="77" t="s">
        <v>8</v>
      </c>
      <c r="T48" s="77"/>
      <c r="U48" s="77"/>
      <c r="V48" s="77"/>
      <c r="W48" s="78" t="s">
        <v>9</v>
      </c>
      <c r="X48" s="78"/>
      <c r="Y48" s="78"/>
      <c r="Z48" s="78"/>
    </row>
    <row r="49" spans="1:26" x14ac:dyDescent="0.25">
      <c r="B49" s="24" t="s">
        <v>42</v>
      </c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spans="1:26" x14ac:dyDescent="0.25">
      <c r="B50" s="24"/>
      <c r="C50" s="73" t="s">
        <v>10</v>
      </c>
      <c r="D50" s="73"/>
      <c r="E50" s="73" t="s">
        <v>11</v>
      </c>
      <c r="F50" s="73"/>
      <c r="G50" s="73" t="s">
        <v>12</v>
      </c>
      <c r="H50" s="73"/>
      <c r="I50" s="73" t="s">
        <v>13</v>
      </c>
      <c r="J50" s="73"/>
      <c r="K50" s="73" t="s">
        <v>14</v>
      </c>
      <c r="L50" s="73"/>
      <c r="M50" s="73" t="s">
        <v>15</v>
      </c>
      <c r="N50" s="73"/>
      <c r="O50" s="73" t="s">
        <v>11</v>
      </c>
      <c r="P50" s="73"/>
      <c r="Q50" s="73" t="s">
        <v>14</v>
      </c>
      <c r="R50" s="73"/>
      <c r="S50" s="73" t="s">
        <v>11</v>
      </c>
      <c r="T50" s="73"/>
      <c r="U50" s="73" t="s">
        <v>14</v>
      </c>
      <c r="V50" s="73"/>
      <c r="W50" s="73" t="s">
        <v>11</v>
      </c>
      <c r="X50" s="73"/>
      <c r="Y50" s="73" t="s">
        <v>14</v>
      </c>
      <c r="Z50" s="73"/>
    </row>
    <row r="51" spans="1:26" x14ac:dyDescent="0.25">
      <c r="B51" s="21" t="s">
        <v>31</v>
      </c>
      <c r="C51" s="21" t="s">
        <v>24</v>
      </c>
      <c r="D51" s="21" t="s">
        <v>43</v>
      </c>
      <c r="E51" s="26" t="s">
        <v>24</v>
      </c>
      <c r="F51" s="26" t="s">
        <v>43</v>
      </c>
      <c r="G51" s="21" t="s">
        <v>24</v>
      </c>
      <c r="H51" s="21" t="s">
        <v>43</v>
      </c>
      <c r="I51" s="26" t="s">
        <v>24</v>
      </c>
      <c r="J51" s="26" t="s">
        <v>43</v>
      </c>
      <c r="K51" s="21" t="s">
        <v>24</v>
      </c>
      <c r="L51" s="21" t="s">
        <v>43</v>
      </c>
      <c r="M51" s="26" t="s">
        <v>24</v>
      </c>
      <c r="N51" s="26" t="s">
        <v>43</v>
      </c>
      <c r="O51" s="21" t="s">
        <v>24</v>
      </c>
      <c r="P51" s="21" t="s">
        <v>43</v>
      </c>
      <c r="Q51" s="26" t="s">
        <v>24</v>
      </c>
      <c r="R51" s="26" t="s">
        <v>43</v>
      </c>
      <c r="S51" s="21" t="s">
        <v>24</v>
      </c>
      <c r="T51" s="21" t="s">
        <v>43</v>
      </c>
      <c r="U51" s="26" t="s">
        <v>24</v>
      </c>
      <c r="V51" s="26" t="s">
        <v>43</v>
      </c>
      <c r="W51" s="21" t="s">
        <v>24</v>
      </c>
      <c r="X51" s="21" t="s">
        <v>43</v>
      </c>
      <c r="Y51" s="26" t="s">
        <v>24</v>
      </c>
      <c r="Z51" s="26" t="s">
        <v>43</v>
      </c>
    </row>
    <row r="52" spans="1:26" x14ac:dyDescent="0.25">
      <c r="B52" s="21" t="s">
        <v>32</v>
      </c>
      <c r="C52" s="8">
        <v>300593302.19573486</v>
      </c>
      <c r="D52" s="23">
        <v>0.12956438890786368</v>
      </c>
      <c r="E52" s="14">
        <v>387641080.40938252</v>
      </c>
      <c r="F52" s="27">
        <v>0.18133508260731873</v>
      </c>
      <c r="G52" s="8">
        <v>359451262.14044398</v>
      </c>
      <c r="H52" s="23">
        <v>0.24803674975707807</v>
      </c>
      <c r="I52" s="14">
        <v>386006708.18919611</v>
      </c>
      <c r="J52" s="27">
        <v>0.24010572724021162</v>
      </c>
      <c r="K52" s="8">
        <v>386006708.18919611</v>
      </c>
      <c r="L52" s="23">
        <v>0.24010572724021162</v>
      </c>
      <c r="M52" s="14">
        <v>359451262.02299786</v>
      </c>
      <c r="N52" s="27">
        <v>0.24827966077903438</v>
      </c>
      <c r="O52" s="8">
        <v>387639385.03848255</v>
      </c>
      <c r="P52" s="23">
        <v>0.18133634372452626</v>
      </c>
      <c r="Q52" s="14">
        <v>386006708.18919611</v>
      </c>
      <c r="R52" s="27">
        <v>0.24010572724021162</v>
      </c>
      <c r="S52" s="8">
        <v>391140772.68657404</v>
      </c>
      <c r="T52" s="23">
        <v>0.14523682146700106</v>
      </c>
      <c r="U52" s="14">
        <v>390187333.04159307</v>
      </c>
      <c r="V52" s="27">
        <v>0.23031549413173549</v>
      </c>
      <c r="W52" s="8">
        <v>387878589.16845572</v>
      </c>
      <c r="X52" s="23">
        <v>0.17723706093051481</v>
      </c>
      <c r="Y52" s="14">
        <v>386006708.18919611</v>
      </c>
      <c r="Z52" s="27">
        <v>0.24010572724021162</v>
      </c>
    </row>
    <row r="53" spans="1:26" x14ac:dyDescent="0.25">
      <c r="B53" s="21" t="s">
        <v>33</v>
      </c>
      <c r="C53" s="8">
        <v>1190225539.1953495</v>
      </c>
      <c r="D53" s="23">
        <v>0.51302155943568495</v>
      </c>
      <c r="E53" s="14">
        <v>1156891571.4231296</v>
      </c>
      <c r="F53" s="27">
        <v>0.54118368582136045</v>
      </c>
      <c r="G53" s="8">
        <v>1053210327.2846478</v>
      </c>
      <c r="H53" s="23">
        <v>0.72676018672095632</v>
      </c>
      <c r="I53" s="14">
        <v>1221646356.2586133</v>
      </c>
      <c r="J53" s="27">
        <v>0.75989427275978838</v>
      </c>
      <c r="K53" s="8">
        <v>1221646356.2586133</v>
      </c>
      <c r="L53" s="23">
        <v>0.75989427275978838</v>
      </c>
      <c r="M53" s="14">
        <v>1088316391.9811082</v>
      </c>
      <c r="N53" s="27">
        <v>0.75172033922096559</v>
      </c>
      <c r="O53" s="8">
        <v>1156869050.6411295</v>
      </c>
      <c r="P53" s="23">
        <v>0.5411792813325722</v>
      </c>
      <c r="Q53" s="14">
        <v>1221646356.2586133</v>
      </c>
      <c r="R53" s="27">
        <v>0.75989427275978838</v>
      </c>
      <c r="S53" s="8">
        <v>1211510023.9951112</v>
      </c>
      <c r="T53" s="23">
        <v>0.44985303846463426</v>
      </c>
      <c r="U53" s="14">
        <v>1303955453.6283057</v>
      </c>
      <c r="V53" s="27">
        <v>0.76968450586826453</v>
      </c>
      <c r="W53" s="8">
        <v>1158101206.147274</v>
      </c>
      <c r="X53" s="23">
        <v>0.52918222291584982</v>
      </c>
      <c r="Y53" s="14">
        <v>1221646356.2586133</v>
      </c>
      <c r="Z53" s="27">
        <v>0.75989427275978838</v>
      </c>
    </row>
    <row r="54" spans="1:26" x14ac:dyDescent="0.25">
      <c r="B54" s="21" t="s">
        <v>34</v>
      </c>
      <c r="C54" s="8">
        <v>23502153.294900659</v>
      </c>
      <c r="D54" s="23">
        <v>1.0130106384372875E-2</v>
      </c>
      <c r="E54" s="14">
        <v>9819760.9977000188</v>
      </c>
      <c r="F54" s="27">
        <v>4.5935976904757387E-3</v>
      </c>
      <c r="G54" s="8">
        <v>8215093.5949474182</v>
      </c>
      <c r="H54" s="23">
        <v>5.6687660577605745E-3</v>
      </c>
      <c r="I54" s="14">
        <v>0</v>
      </c>
      <c r="J54" s="27">
        <v>0</v>
      </c>
      <c r="K54" s="8">
        <v>0</v>
      </c>
      <c r="L54" s="23">
        <v>0</v>
      </c>
      <c r="M54" s="14">
        <v>0</v>
      </c>
      <c r="N54" s="27">
        <v>0</v>
      </c>
      <c r="O54" s="8">
        <v>9819760.9977000188</v>
      </c>
      <c r="P54" s="23">
        <v>4.5936497278130086E-3</v>
      </c>
      <c r="Q54" s="14">
        <v>0</v>
      </c>
      <c r="R54" s="27">
        <v>0</v>
      </c>
      <c r="S54" s="8">
        <v>457799404.54955596</v>
      </c>
      <c r="T54" s="23">
        <v>0.16998823704718194</v>
      </c>
      <c r="U54" s="14">
        <v>0</v>
      </c>
      <c r="V54" s="27">
        <v>0</v>
      </c>
      <c r="W54" s="8">
        <v>9819760.9977000188</v>
      </c>
      <c r="X54" s="23">
        <v>4.4870369926930508E-3</v>
      </c>
      <c r="Y54" s="14">
        <v>0</v>
      </c>
      <c r="Z54" s="27">
        <v>0</v>
      </c>
    </row>
    <row r="55" spans="1:26" x14ac:dyDescent="0.25">
      <c r="B55" s="21" t="s">
        <v>35</v>
      </c>
      <c r="C55" s="8">
        <v>675003595.30542016</v>
      </c>
      <c r="D55" s="23">
        <v>0.29094603139031155</v>
      </c>
      <c r="E55" s="14">
        <v>491939074.61020994</v>
      </c>
      <c r="F55" s="27">
        <v>0.23012476551247174</v>
      </c>
      <c r="G55" s="8">
        <v>0</v>
      </c>
      <c r="H55" s="23">
        <v>0</v>
      </c>
      <c r="I55" s="14">
        <v>0</v>
      </c>
      <c r="J55" s="27">
        <v>0</v>
      </c>
      <c r="K55" s="8">
        <v>0</v>
      </c>
      <c r="L55" s="23">
        <v>0</v>
      </c>
      <c r="M55" s="14">
        <v>0</v>
      </c>
      <c r="N55" s="27">
        <v>0</v>
      </c>
      <c r="O55" s="8">
        <v>491939074.61020994</v>
      </c>
      <c r="P55" s="23">
        <v>0.23012737241905001</v>
      </c>
      <c r="Q55" s="14">
        <v>0</v>
      </c>
      <c r="R55" s="27">
        <v>0</v>
      </c>
      <c r="S55" s="8">
        <v>491939074.46720988</v>
      </c>
      <c r="T55" s="23">
        <v>0.18266484222622276</v>
      </c>
      <c r="U55" s="14">
        <v>0</v>
      </c>
      <c r="V55" s="27">
        <v>0</v>
      </c>
      <c r="W55" s="8">
        <v>491939074.6322099</v>
      </c>
      <c r="X55" s="23">
        <v>0.22478641043737399</v>
      </c>
      <c r="Y55" s="14">
        <v>0</v>
      </c>
      <c r="Z55" s="27">
        <v>0</v>
      </c>
    </row>
    <row r="56" spans="1:26" x14ac:dyDescent="0.25">
      <c r="B56" s="21" t="s">
        <v>36</v>
      </c>
      <c r="C56" s="8">
        <v>28136358.113499995</v>
      </c>
      <c r="D56" s="23">
        <v>1.2127582412646866E-2</v>
      </c>
      <c r="E56" s="14">
        <v>28308820.656690001</v>
      </c>
      <c r="F56" s="27">
        <v>1.3242616925108548E-2</v>
      </c>
      <c r="G56" s="8">
        <v>28308820.710690003</v>
      </c>
      <c r="H56" s="23">
        <v>1.9534297464205121E-2</v>
      </c>
      <c r="I56" s="14">
        <v>0</v>
      </c>
      <c r="J56" s="27">
        <v>0</v>
      </c>
      <c r="K56" s="8">
        <v>0</v>
      </c>
      <c r="L56" s="23">
        <v>0</v>
      </c>
      <c r="M56" s="14">
        <v>0</v>
      </c>
      <c r="N56" s="27">
        <v>0</v>
      </c>
      <c r="O56" s="8">
        <v>28308820.656690001</v>
      </c>
      <c r="P56" s="23">
        <v>1.3242766940536478E-2</v>
      </c>
      <c r="Q56" s="14">
        <v>0</v>
      </c>
      <c r="R56" s="27">
        <v>0</v>
      </c>
      <c r="S56" s="8">
        <v>28308820.724690001</v>
      </c>
      <c r="T56" s="23">
        <v>1.0511517664837575E-2</v>
      </c>
      <c r="U56" s="14">
        <v>0</v>
      </c>
      <c r="V56" s="27">
        <v>0</v>
      </c>
      <c r="W56" s="8">
        <v>28308820.653690003</v>
      </c>
      <c r="X56" s="23">
        <v>1.2935419255353704E-2</v>
      </c>
      <c r="Y56" s="14">
        <v>0</v>
      </c>
      <c r="Z56" s="27">
        <v>0</v>
      </c>
    </row>
    <row r="57" spans="1:26" x14ac:dyDescent="0.25">
      <c r="B57" s="21" t="s">
        <v>37</v>
      </c>
      <c r="C57" s="8">
        <v>0</v>
      </c>
      <c r="D57" s="23">
        <v>0</v>
      </c>
      <c r="E57" s="14">
        <v>0</v>
      </c>
      <c r="F57" s="27">
        <v>0</v>
      </c>
      <c r="G57" s="8">
        <v>0</v>
      </c>
      <c r="H57" s="23">
        <v>0</v>
      </c>
      <c r="I57" s="14">
        <v>0</v>
      </c>
      <c r="J57" s="27">
        <v>0</v>
      </c>
      <c r="K57" s="8">
        <v>0</v>
      </c>
      <c r="L57" s="23">
        <v>0</v>
      </c>
      <c r="M57" s="14">
        <v>0</v>
      </c>
      <c r="N57" s="27">
        <v>0</v>
      </c>
      <c r="O57" s="8">
        <v>0</v>
      </c>
      <c r="P57" s="23">
        <v>0</v>
      </c>
      <c r="Q57" s="14">
        <v>0</v>
      </c>
      <c r="R57" s="27">
        <v>0</v>
      </c>
      <c r="S57" s="8">
        <v>0</v>
      </c>
      <c r="T57" s="23">
        <v>0</v>
      </c>
      <c r="U57" s="14">
        <v>0</v>
      </c>
      <c r="V57" s="27">
        <v>0</v>
      </c>
      <c r="W57" s="8">
        <v>0</v>
      </c>
      <c r="X57" s="23">
        <v>0</v>
      </c>
      <c r="Y57" s="14">
        <v>0</v>
      </c>
      <c r="Z57" s="27">
        <v>0</v>
      </c>
    </row>
    <row r="58" spans="1:26" x14ac:dyDescent="0.25">
      <c r="B58" s="21" t="s">
        <v>38</v>
      </c>
      <c r="C58" s="8">
        <v>17501230.752215002</v>
      </c>
      <c r="D58" s="23">
        <v>7.5435355710943789E-3</v>
      </c>
      <c r="E58" s="14">
        <v>0</v>
      </c>
      <c r="F58" s="27">
        <v>0</v>
      </c>
      <c r="G58" s="8">
        <v>0</v>
      </c>
      <c r="H58" s="23">
        <v>0</v>
      </c>
      <c r="I58" s="14">
        <v>0</v>
      </c>
      <c r="J58" s="27">
        <v>0</v>
      </c>
      <c r="K58" s="8">
        <v>0</v>
      </c>
      <c r="L58" s="23">
        <v>0</v>
      </c>
      <c r="M58" s="14">
        <v>0</v>
      </c>
      <c r="N58" s="27">
        <v>0</v>
      </c>
      <c r="O58" s="8">
        <v>0</v>
      </c>
      <c r="P58" s="23">
        <v>0</v>
      </c>
      <c r="Q58" s="14">
        <v>0</v>
      </c>
      <c r="R58" s="27">
        <v>0</v>
      </c>
      <c r="S58" s="8">
        <v>0</v>
      </c>
      <c r="T58" s="23">
        <v>0</v>
      </c>
      <c r="U58" s="14">
        <v>0</v>
      </c>
      <c r="V58" s="27">
        <v>0</v>
      </c>
      <c r="W58" s="8">
        <v>0</v>
      </c>
      <c r="X58" s="23">
        <v>0</v>
      </c>
      <c r="Y58" s="14">
        <v>0</v>
      </c>
      <c r="Z58" s="27">
        <v>0</v>
      </c>
    </row>
    <row r="59" spans="1:26" x14ac:dyDescent="0.25">
      <c r="B59" s="21" t="s">
        <v>39</v>
      </c>
      <c r="C59" s="8">
        <v>85068075.825700015</v>
      </c>
      <c r="D59" s="23">
        <v>3.6666795898025906E-2</v>
      </c>
      <c r="E59" s="14">
        <v>63105616.403000005</v>
      </c>
      <c r="F59" s="27">
        <v>2.9520251443264731E-2</v>
      </c>
      <c r="G59" s="8">
        <v>0</v>
      </c>
      <c r="H59" s="23">
        <v>0</v>
      </c>
      <c r="I59" s="14">
        <v>0</v>
      </c>
      <c r="J59" s="27">
        <v>0</v>
      </c>
      <c r="K59" s="8">
        <v>0</v>
      </c>
      <c r="L59" s="23">
        <v>0</v>
      </c>
      <c r="M59" s="14">
        <v>0</v>
      </c>
      <c r="N59" s="27">
        <v>0</v>
      </c>
      <c r="O59" s="8">
        <v>63105616.403000005</v>
      </c>
      <c r="P59" s="23">
        <v>2.9520585855501973E-2</v>
      </c>
      <c r="Q59" s="14">
        <v>0</v>
      </c>
      <c r="R59" s="27">
        <v>0</v>
      </c>
      <c r="S59" s="8">
        <v>112425924.99070001</v>
      </c>
      <c r="T59" s="23">
        <v>4.1745543130122333E-2</v>
      </c>
      <c r="U59" s="14">
        <v>0</v>
      </c>
      <c r="V59" s="27">
        <v>0</v>
      </c>
      <c r="W59" s="8">
        <v>112425924.86070001</v>
      </c>
      <c r="X59" s="23">
        <v>5.137184946821461E-2</v>
      </c>
      <c r="Y59" s="14">
        <v>0</v>
      </c>
      <c r="Z59" s="27">
        <v>0</v>
      </c>
    </row>
    <row r="63" spans="1:26" x14ac:dyDescent="0.25">
      <c r="A63" s="3" t="s">
        <v>44</v>
      </c>
      <c r="B63" s="3" t="s">
        <v>45</v>
      </c>
    </row>
    <row r="64" spans="1:26" x14ac:dyDescent="0.25">
      <c r="B64" s="4"/>
      <c r="C64" s="75" t="s">
        <v>6</v>
      </c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6" t="s">
        <v>7</v>
      </c>
      <c r="P64" s="76"/>
      <c r="Q64" s="76"/>
      <c r="R64" s="76"/>
      <c r="S64" s="77" t="s">
        <v>8</v>
      </c>
      <c r="T64" s="77"/>
      <c r="U64" s="77"/>
      <c r="V64" s="77"/>
      <c r="W64" s="78" t="s">
        <v>9</v>
      </c>
      <c r="X64" s="78"/>
      <c r="Y64" s="78"/>
      <c r="Z64" s="78"/>
    </row>
    <row r="65" spans="1:26" x14ac:dyDescent="0.25">
      <c r="B65" s="24" t="s">
        <v>46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spans="1:26" x14ac:dyDescent="0.25">
      <c r="B66" s="24"/>
      <c r="C66" s="73" t="s">
        <v>10</v>
      </c>
      <c r="D66" s="73"/>
      <c r="E66" s="73" t="s">
        <v>11</v>
      </c>
      <c r="F66" s="73"/>
      <c r="G66" s="73" t="s">
        <v>12</v>
      </c>
      <c r="H66" s="73"/>
      <c r="I66" s="73" t="s">
        <v>13</v>
      </c>
      <c r="J66" s="73"/>
      <c r="K66" s="73" t="s">
        <v>14</v>
      </c>
      <c r="L66" s="73"/>
      <c r="M66" s="73" t="s">
        <v>15</v>
      </c>
      <c r="N66" s="73"/>
      <c r="O66" s="73" t="s">
        <v>11</v>
      </c>
      <c r="P66" s="73"/>
      <c r="Q66" s="73" t="s">
        <v>14</v>
      </c>
      <c r="R66" s="73"/>
      <c r="S66" s="73" t="s">
        <v>11</v>
      </c>
      <c r="T66" s="73"/>
      <c r="U66" s="73" t="s">
        <v>14</v>
      </c>
      <c r="V66" s="73"/>
      <c r="W66" s="73" t="s">
        <v>11</v>
      </c>
      <c r="X66" s="73"/>
      <c r="Y66" s="73" t="s">
        <v>14</v>
      </c>
      <c r="Z66" s="73"/>
    </row>
    <row r="67" spans="1:26" x14ac:dyDescent="0.25">
      <c r="B67" s="21" t="s">
        <v>31</v>
      </c>
      <c r="C67" s="21" t="s">
        <v>47</v>
      </c>
      <c r="D67" s="21" t="s">
        <v>43</v>
      </c>
      <c r="E67" s="26" t="s">
        <v>47</v>
      </c>
      <c r="F67" s="26" t="s">
        <v>43</v>
      </c>
      <c r="G67" s="21" t="s">
        <v>47</v>
      </c>
      <c r="H67" s="21" t="s">
        <v>43</v>
      </c>
      <c r="I67" s="26" t="s">
        <v>47</v>
      </c>
      <c r="J67" s="26" t="s">
        <v>43</v>
      </c>
      <c r="K67" s="21" t="s">
        <v>47</v>
      </c>
      <c r="L67" s="21" t="s">
        <v>43</v>
      </c>
      <c r="M67" s="26" t="s">
        <v>47</v>
      </c>
      <c r="N67" s="26" t="s">
        <v>43</v>
      </c>
      <c r="O67" s="21" t="s">
        <v>47</v>
      </c>
      <c r="P67" s="21" t="s">
        <v>43</v>
      </c>
      <c r="Q67" s="26" t="s">
        <v>47</v>
      </c>
      <c r="R67" s="26" t="s">
        <v>43</v>
      </c>
      <c r="S67" s="21" t="s">
        <v>47</v>
      </c>
      <c r="T67" s="21" t="s">
        <v>43</v>
      </c>
      <c r="U67" s="26" t="s">
        <v>47</v>
      </c>
      <c r="V67" s="26" t="s">
        <v>43</v>
      </c>
      <c r="W67" s="21" t="s">
        <v>47</v>
      </c>
      <c r="X67" s="21" t="s">
        <v>43</v>
      </c>
      <c r="Y67" s="26" t="s">
        <v>47</v>
      </c>
      <c r="Z67" s="26" t="s">
        <v>43</v>
      </c>
    </row>
    <row r="68" spans="1:26" x14ac:dyDescent="0.25">
      <c r="B68" s="21" t="s">
        <v>32</v>
      </c>
      <c r="C68" s="8">
        <v>0</v>
      </c>
      <c r="D68" s="23">
        <v>0</v>
      </c>
      <c r="E68" s="14">
        <v>0</v>
      </c>
      <c r="F68" s="27">
        <v>0</v>
      </c>
      <c r="G68" s="8">
        <v>0</v>
      </c>
      <c r="H68" s="23">
        <v>0</v>
      </c>
      <c r="I68" s="14">
        <v>0</v>
      </c>
      <c r="J68" s="27">
        <v>0</v>
      </c>
      <c r="K68" s="8">
        <v>0</v>
      </c>
      <c r="L68" s="23">
        <v>0</v>
      </c>
      <c r="M68" s="14">
        <v>0</v>
      </c>
      <c r="N68" s="27">
        <v>0</v>
      </c>
      <c r="O68" s="8">
        <v>0</v>
      </c>
      <c r="P68" s="23">
        <v>0</v>
      </c>
      <c r="Q68" s="14">
        <v>0</v>
      </c>
      <c r="R68" s="27">
        <v>0</v>
      </c>
      <c r="S68" s="8">
        <v>0</v>
      </c>
      <c r="T68" s="23">
        <v>0</v>
      </c>
      <c r="U68" s="14">
        <v>0</v>
      </c>
      <c r="V68" s="27">
        <v>0</v>
      </c>
      <c r="W68" s="8">
        <v>0</v>
      </c>
      <c r="X68" s="23">
        <v>0</v>
      </c>
      <c r="Y68" s="14">
        <v>0</v>
      </c>
      <c r="Z68" s="27">
        <v>0</v>
      </c>
    </row>
    <row r="69" spans="1:26" x14ac:dyDescent="0.25">
      <c r="B69" s="21" t="s">
        <v>33</v>
      </c>
      <c r="C69" s="8">
        <v>924765.22615737875</v>
      </c>
      <c r="D69" s="23">
        <v>0.91961499619858167</v>
      </c>
      <c r="E69" s="14">
        <v>904400.40671311074</v>
      </c>
      <c r="F69" s="27">
        <v>0.93270764565933906</v>
      </c>
      <c r="G69" s="8">
        <v>788256.08625223429</v>
      </c>
      <c r="H69" s="23">
        <v>0.98451656644367658</v>
      </c>
      <c r="I69" s="14">
        <v>930923.35538409965</v>
      </c>
      <c r="J69" s="27">
        <v>1</v>
      </c>
      <c r="K69" s="8">
        <v>930923.35538409965</v>
      </c>
      <c r="L69" s="23">
        <v>1</v>
      </c>
      <c r="M69" s="14">
        <v>808288.85077335325</v>
      </c>
      <c r="N69" s="27">
        <v>1</v>
      </c>
      <c r="O69" s="8">
        <v>904389.75220520538</v>
      </c>
      <c r="P69" s="23">
        <v>0.93270690624361985</v>
      </c>
      <c r="Q69" s="14">
        <v>930923.35538409965</v>
      </c>
      <c r="R69" s="27">
        <v>1</v>
      </c>
      <c r="S69" s="8">
        <v>939081.35499368329</v>
      </c>
      <c r="T69" s="23">
        <v>0.8989343213782145</v>
      </c>
      <c r="U69" s="14">
        <v>979099.74965007545</v>
      </c>
      <c r="V69" s="27">
        <v>1</v>
      </c>
      <c r="W69" s="8">
        <v>903945.52650920686</v>
      </c>
      <c r="X69" s="23">
        <v>0.93267606281489146</v>
      </c>
      <c r="Y69" s="14">
        <v>930923.35538409965</v>
      </c>
      <c r="Z69" s="27">
        <v>1</v>
      </c>
    </row>
    <row r="70" spans="1:26" x14ac:dyDescent="0.25">
      <c r="B70" s="21" t="s">
        <v>34</v>
      </c>
      <c r="C70" s="8">
        <v>2116.8591981147365</v>
      </c>
      <c r="D70" s="23">
        <v>2.1050699230075968E-3</v>
      </c>
      <c r="E70" s="14">
        <v>884.47433434875347</v>
      </c>
      <c r="F70" s="27">
        <v>9.1215789810920021E-4</v>
      </c>
      <c r="G70" s="8">
        <v>739.94055870664022</v>
      </c>
      <c r="H70" s="23">
        <v>9.2417140943859381E-4</v>
      </c>
      <c r="I70" s="14">
        <v>0</v>
      </c>
      <c r="J70" s="27">
        <v>0</v>
      </c>
      <c r="K70" s="8">
        <v>0</v>
      </c>
      <c r="L70" s="23">
        <v>0</v>
      </c>
      <c r="M70" s="14">
        <v>0</v>
      </c>
      <c r="N70" s="27">
        <v>0</v>
      </c>
      <c r="O70" s="8">
        <v>884.47433434875347</v>
      </c>
      <c r="P70" s="23">
        <v>9.1216792099953951E-4</v>
      </c>
      <c r="Q70" s="14">
        <v>0</v>
      </c>
      <c r="R70" s="27">
        <v>0</v>
      </c>
      <c r="S70" s="8">
        <v>41213.753614496774</v>
      </c>
      <c r="T70" s="23">
        <v>3.9451808344278964E-2</v>
      </c>
      <c r="U70" s="14">
        <v>0</v>
      </c>
      <c r="V70" s="27">
        <v>0</v>
      </c>
      <c r="W70" s="8">
        <v>884.47433434875347</v>
      </c>
      <c r="X70" s="23">
        <v>9.1258600837028998E-4</v>
      </c>
      <c r="Y70" s="14">
        <v>0</v>
      </c>
      <c r="Z70" s="27">
        <v>0</v>
      </c>
    </row>
    <row r="71" spans="1:26" x14ac:dyDescent="0.25">
      <c r="B71" s="21" t="s">
        <v>35</v>
      </c>
      <c r="C71" s="8">
        <v>52483.196517614277</v>
      </c>
      <c r="D71" s="23">
        <v>5.2190905541058402E-2</v>
      </c>
      <c r="E71" s="14">
        <v>43271.575403657043</v>
      </c>
      <c r="F71" s="27">
        <v>4.4625952088407486E-2</v>
      </c>
      <c r="G71" s="8">
        <v>0</v>
      </c>
      <c r="H71" s="23">
        <v>0</v>
      </c>
      <c r="I71" s="14">
        <v>0</v>
      </c>
      <c r="J71" s="27">
        <v>0</v>
      </c>
      <c r="K71" s="8">
        <v>0</v>
      </c>
      <c r="L71" s="23">
        <v>0</v>
      </c>
      <c r="M71" s="14">
        <v>0</v>
      </c>
      <c r="N71" s="27">
        <v>0</v>
      </c>
      <c r="O71" s="8">
        <v>43271.575403657043</v>
      </c>
      <c r="P71" s="23">
        <v>4.4626442443229816E-2</v>
      </c>
      <c r="Q71" s="14">
        <v>0</v>
      </c>
      <c r="R71" s="27">
        <v>0</v>
      </c>
      <c r="S71" s="8">
        <v>43271.575391078586</v>
      </c>
      <c r="T71" s="23">
        <v>4.1421655378736724E-2</v>
      </c>
      <c r="U71" s="14">
        <v>0</v>
      </c>
      <c r="V71" s="27">
        <v>0</v>
      </c>
      <c r="W71" s="8">
        <v>43271.575405592193</v>
      </c>
      <c r="X71" s="23">
        <v>4.4646896740491097E-2</v>
      </c>
      <c r="Y71" s="14">
        <v>0</v>
      </c>
      <c r="Z71" s="27">
        <v>0</v>
      </c>
    </row>
    <row r="72" spans="1:26" x14ac:dyDescent="0.25">
      <c r="B72" s="21" t="s">
        <v>36</v>
      </c>
      <c r="C72" s="8">
        <v>11585.899984970014</v>
      </c>
      <c r="D72" s="23">
        <v>1.1521375446725683E-2</v>
      </c>
      <c r="E72" s="14">
        <v>11656.916062050515</v>
      </c>
      <c r="F72" s="27">
        <v>1.202177117035794E-2</v>
      </c>
      <c r="G72" s="8">
        <v>11656.916084286466</v>
      </c>
      <c r="H72" s="23">
        <v>1.4559262146884881E-2</v>
      </c>
      <c r="I72" s="14">
        <v>0</v>
      </c>
      <c r="J72" s="27">
        <v>0</v>
      </c>
      <c r="K72" s="8">
        <v>0</v>
      </c>
      <c r="L72" s="23">
        <v>0</v>
      </c>
      <c r="M72" s="14">
        <v>0</v>
      </c>
      <c r="N72" s="27">
        <v>0</v>
      </c>
      <c r="O72" s="8">
        <v>11656.916062050515</v>
      </c>
      <c r="P72" s="23">
        <v>1.2021903266889004E-2</v>
      </c>
      <c r="Q72" s="14">
        <v>0</v>
      </c>
      <c r="R72" s="27">
        <v>0</v>
      </c>
      <c r="S72" s="8">
        <v>11656.916090051342</v>
      </c>
      <c r="T72" s="23">
        <v>1.1158566719540053E-2</v>
      </c>
      <c r="U72" s="14">
        <v>0</v>
      </c>
      <c r="V72" s="27">
        <v>0</v>
      </c>
      <c r="W72" s="8">
        <v>11656.916060815187</v>
      </c>
      <c r="X72" s="23">
        <v>1.2027413441770097E-2</v>
      </c>
      <c r="Y72" s="14">
        <v>0</v>
      </c>
      <c r="Z72" s="27">
        <v>0</v>
      </c>
    </row>
    <row r="73" spans="1:26" x14ac:dyDescent="0.25">
      <c r="B73" s="21" t="s">
        <v>37</v>
      </c>
      <c r="C73" s="8">
        <v>0</v>
      </c>
      <c r="D73" s="23">
        <v>0</v>
      </c>
      <c r="E73" s="14">
        <v>0</v>
      </c>
      <c r="F73" s="27">
        <v>0</v>
      </c>
      <c r="G73" s="8">
        <v>0</v>
      </c>
      <c r="H73" s="23">
        <v>0</v>
      </c>
      <c r="I73" s="14">
        <v>0</v>
      </c>
      <c r="J73" s="27">
        <v>0</v>
      </c>
      <c r="K73" s="8">
        <v>0</v>
      </c>
      <c r="L73" s="23">
        <v>0</v>
      </c>
      <c r="M73" s="14">
        <v>0</v>
      </c>
      <c r="N73" s="27">
        <v>0</v>
      </c>
      <c r="O73" s="8">
        <v>0</v>
      </c>
      <c r="P73" s="23">
        <v>0</v>
      </c>
      <c r="Q73" s="14">
        <v>0</v>
      </c>
      <c r="R73" s="27">
        <v>0</v>
      </c>
      <c r="S73" s="8">
        <v>0</v>
      </c>
      <c r="T73" s="23">
        <v>0</v>
      </c>
      <c r="U73" s="14">
        <v>0</v>
      </c>
      <c r="V73" s="27">
        <v>0</v>
      </c>
      <c r="W73" s="8">
        <v>0</v>
      </c>
      <c r="X73" s="23">
        <v>0</v>
      </c>
      <c r="Y73" s="14">
        <v>0</v>
      </c>
      <c r="Z73" s="27">
        <v>0</v>
      </c>
    </row>
    <row r="74" spans="1:26" x14ac:dyDescent="0.25">
      <c r="B74" s="21" t="s">
        <v>38</v>
      </c>
      <c r="C74" s="8">
        <v>1927.7758829676075</v>
      </c>
      <c r="D74" s="23">
        <v>1.9170396562740912E-3</v>
      </c>
      <c r="E74" s="14">
        <v>0</v>
      </c>
      <c r="F74" s="27">
        <v>0</v>
      </c>
      <c r="G74" s="8">
        <v>0</v>
      </c>
      <c r="H74" s="23">
        <v>0</v>
      </c>
      <c r="I74" s="14">
        <v>0</v>
      </c>
      <c r="J74" s="27">
        <v>0</v>
      </c>
      <c r="K74" s="8">
        <v>0</v>
      </c>
      <c r="L74" s="23">
        <v>0</v>
      </c>
      <c r="M74" s="14">
        <v>0</v>
      </c>
      <c r="N74" s="27">
        <v>0</v>
      </c>
      <c r="O74" s="8">
        <v>0</v>
      </c>
      <c r="P74" s="23">
        <v>0</v>
      </c>
      <c r="Q74" s="14">
        <v>0</v>
      </c>
      <c r="R74" s="27">
        <v>0</v>
      </c>
      <c r="S74" s="8">
        <v>0</v>
      </c>
      <c r="T74" s="23">
        <v>0</v>
      </c>
      <c r="U74" s="14">
        <v>0</v>
      </c>
      <c r="V74" s="27">
        <v>0</v>
      </c>
      <c r="W74" s="8">
        <v>0</v>
      </c>
      <c r="X74" s="23">
        <v>0</v>
      </c>
      <c r="Y74" s="14">
        <v>0</v>
      </c>
      <c r="Z74" s="27">
        <v>0</v>
      </c>
    </row>
    <row r="75" spans="1:26" x14ac:dyDescent="0.25">
      <c r="B75" s="21" t="s">
        <v>39</v>
      </c>
      <c r="C75" s="8">
        <v>12721.461978170437</v>
      </c>
      <c r="D75" s="23">
        <v>1.2650613234352596E-2</v>
      </c>
      <c r="E75" s="14">
        <v>9437.0971940714771</v>
      </c>
      <c r="F75" s="27">
        <v>9.7324731837862867E-3</v>
      </c>
      <c r="G75" s="8">
        <v>0</v>
      </c>
      <c r="H75" s="23">
        <v>0</v>
      </c>
      <c r="I75" s="14">
        <v>0</v>
      </c>
      <c r="J75" s="27">
        <v>0</v>
      </c>
      <c r="K75" s="8">
        <v>0</v>
      </c>
      <c r="L75" s="23">
        <v>0</v>
      </c>
      <c r="M75" s="14">
        <v>0</v>
      </c>
      <c r="N75" s="27">
        <v>0</v>
      </c>
      <c r="O75" s="8">
        <v>9437.0971940714771</v>
      </c>
      <c r="P75" s="23">
        <v>9.7325801252617188E-3</v>
      </c>
      <c r="Q75" s="14">
        <v>0</v>
      </c>
      <c r="R75" s="27">
        <v>0</v>
      </c>
      <c r="S75" s="8">
        <v>9437.0972060350359</v>
      </c>
      <c r="T75" s="23">
        <v>9.0336481792298081E-3</v>
      </c>
      <c r="U75" s="14">
        <v>0</v>
      </c>
      <c r="V75" s="27">
        <v>0</v>
      </c>
      <c r="W75" s="8">
        <v>9437.097186594252</v>
      </c>
      <c r="X75" s="23">
        <v>9.7370409944769701E-3</v>
      </c>
      <c r="Y75" s="14">
        <v>0</v>
      </c>
      <c r="Z75" s="27">
        <v>0</v>
      </c>
    </row>
    <row r="79" spans="1:26" x14ac:dyDescent="0.25">
      <c r="A79" s="3" t="s">
        <v>48</v>
      </c>
      <c r="B79" s="3" t="s">
        <v>49</v>
      </c>
    </row>
    <row r="80" spans="1:26" x14ac:dyDescent="0.25">
      <c r="B80" s="4"/>
      <c r="C80" s="75" t="s">
        <v>6</v>
      </c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6" t="s">
        <v>7</v>
      </c>
      <c r="P80" s="76"/>
      <c r="Q80" s="76"/>
      <c r="R80" s="76"/>
      <c r="S80" s="77" t="s">
        <v>8</v>
      </c>
      <c r="T80" s="77"/>
      <c r="U80" s="77"/>
      <c r="V80" s="77"/>
      <c r="W80" s="78" t="s">
        <v>9</v>
      </c>
      <c r="X80" s="78"/>
      <c r="Y80" s="78"/>
      <c r="Z80" s="78"/>
    </row>
    <row r="81" spans="2:26" x14ac:dyDescent="0.25">
      <c r="B81" s="24" t="s">
        <v>50</v>
      </c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spans="2:26" x14ac:dyDescent="0.25">
      <c r="B82" s="24"/>
      <c r="C82" s="73" t="s">
        <v>10</v>
      </c>
      <c r="D82" s="73"/>
      <c r="E82" s="73" t="s">
        <v>11</v>
      </c>
      <c r="F82" s="73"/>
      <c r="G82" s="73" t="s">
        <v>12</v>
      </c>
      <c r="H82" s="73"/>
      <c r="I82" s="73" t="s">
        <v>13</v>
      </c>
      <c r="J82" s="73"/>
      <c r="K82" s="73" t="s">
        <v>14</v>
      </c>
      <c r="L82" s="73"/>
      <c r="M82" s="73" t="s">
        <v>15</v>
      </c>
      <c r="N82" s="73"/>
      <c r="O82" s="73" t="s">
        <v>11</v>
      </c>
      <c r="P82" s="73"/>
      <c r="Q82" s="73" t="s">
        <v>14</v>
      </c>
      <c r="R82" s="73"/>
      <c r="S82" s="73" t="s">
        <v>11</v>
      </c>
      <c r="T82" s="73"/>
      <c r="U82" s="73" t="s">
        <v>14</v>
      </c>
      <c r="V82" s="73"/>
      <c r="W82" s="73" t="s">
        <v>11</v>
      </c>
      <c r="X82" s="73"/>
      <c r="Y82" s="73" t="s">
        <v>14</v>
      </c>
      <c r="Z82" s="73"/>
    </row>
    <row r="83" spans="2:26" x14ac:dyDescent="0.25">
      <c r="B83" s="21" t="s">
        <v>31</v>
      </c>
      <c r="C83" s="21" t="s">
        <v>47</v>
      </c>
      <c r="D83" s="21" t="s">
        <v>43</v>
      </c>
      <c r="E83" s="26" t="s">
        <v>47</v>
      </c>
      <c r="F83" s="26" t="s">
        <v>43</v>
      </c>
      <c r="G83" s="21" t="s">
        <v>47</v>
      </c>
      <c r="H83" s="21" t="s">
        <v>43</v>
      </c>
      <c r="I83" s="26" t="s">
        <v>47</v>
      </c>
      <c r="J83" s="26" t="s">
        <v>43</v>
      </c>
      <c r="K83" s="21" t="s">
        <v>47</v>
      </c>
      <c r="L83" s="21" t="s">
        <v>43</v>
      </c>
      <c r="M83" s="26" t="s">
        <v>47</v>
      </c>
      <c r="N83" s="26" t="s">
        <v>43</v>
      </c>
      <c r="O83" s="21" t="s">
        <v>47</v>
      </c>
      <c r="P83" s="21" t="s">
        <v>43</v>
      </c>
      <c r="Q83" s="26" t="s">
        <v>47</v>
      </c>
      <c r="R83" s="26" t="s">
        <v>43</v>
      </c>
      <c r="S83" s="21" t="s">
        <v>47</v>
      </c>
      <c r="T83" s="21" t="s">
        <v>43</v>
      </c>
      <c r="U83" s="26" t="s">
        <v>47</v>
      </c>
      <c r="V83" s="26" t="s">
        <v>43</v>
      </c>
      <c r="W83" s="21" t="s">
        <v>47</v>
      </c>
      <c r="X83" s="21" t="s">
        <v>43</v>
      </c>
      <c r="Y83" s="26" t="s">
        <v>47</v>
      </c>
      <c r="Z83" s="26" t="s">
        <v>43</v>
      </c>
    </row>
    <row r="84" spans="2:26" x14ac:dyDescent="0.25">
      <c r="B84" s="21" t="s">
        <v>32</v>
      </c>
      <c r="C84" s="8">
        <v>383007.00750287081</v>
      </c>
      <c r="D84" s="23">
        <v>0.83183691549460392</v>
      </c>
      <c r="E84" s="14">
        <v>489720.34808890452</v>
      </c>
      <c r="F84" s="27">
        <v>0.89099760419037</v>
      </c>
      <c r="G84" s="8">
        <v>452703.56009260978</v>
      </c>
      <c r="H84" s="23">
        <v>0.99225052222211652</v>
      </c>
      <c r="I84" s="14">
        <v>522315.40031029127</v>
      </c>
      <c r="J84" s="27">
        <v>1</v>
      </c>
      <c r="K84" s="8">
        <v>522315.40031029127</v>
      </c>
      <c r="L84" s="23">
        <v>1</v>
      </c>
      <c r="M84" s="14">
        <v>487214.64761042071</v>
      </c>
      <c r="N84" s="27">
        <v>1</v>
      </c>
      <c r="O84" s="8">
        <v>489705.19643598999</v>
      </c>
      <c r="P84" s="23">
        <v>0.8909945992461421</v>
      </c>
      <c r="Q84" s="14">
        <v>522315.40031029127</v>
      </c>
      <c r="R84" s="27">
        <v>1</v>
      </c>
      <c r="S84" s="8">
        <v>495443.43180886528</v>
      </c>
      <c r="T84" s="23">
        <v>0.72991477061145804</v>
      </c>
      <c r="U84" s="14">
        <v>531216.21662068134</v>
      </c>
      <c r="V84" s="27">
        <v>1</v>
      </c>
      <c r="W84" s="8">
        <v>489977.71696186607</v>
      </c>
      <c r="X84" s="23">
        <v>0.89104862146189212</v>
      </c>
      <c r="Y84" s="14">
        <v>522315.40031029127</v>
      </c>
      <c r="Z84" s="27">
        <v>1</v>
      </c>
    </row>
    <row r="85" spans="2:26" x14ac:dyDescent="0.25">
      <c r="B85" s="21" t="s">
        <v>33</v>
      </c>
      <c r="C85" s="8">
        <v>0</v>
      </c>
      <c r="D85" s="23">
        <v>0</v>
      </c>
      <c r="E85" s="14">
        <v>0</v>
      </c>
      <c r="F85" s="27">
        <v>0</v>
      </c>
      <c r="G85" s="8">
        <v>0</v>
      </c>
      <c r="H85" s="23">
        <v>0</v>
      </c>
      <c r="I85" s="14">
        <v>0</v>
      </c>
      <c r="J85" s="27">
        <v>0</v>
      </c>
      <c r="K85" s="8">
        <v>0</v>
      </c>
      <c r="L85" s="23">
        <v>0</v>
      </c>
      <c r="M85" s="14">
        <v>0</v>
      </c>
      <c r="N85" s="27">
        <v>0</v>
      </c>
      <c r="O85" s="8">
        <v>0</v>
      </c>
      <c r="P85" s="23">
        <v>0</v>
      </c>
      <c r="Q85" s="14">
        <v>0</v>
      </c>
      <c r="R85" s="27">
        <v>0</v>
      </c>
      <c r="S85" s="8">
        <v>0</v>
      </c>
      <c r="T85" s="23">
        <v>0</v>
      </c>
      <c r="U85" s="14">
        <v>0</v>
      </c>
      <c r="V85" s="27">
        <v>0</v>
      </c>
      <c r="W85" s="8">
        <v>0</v>
      </c>
      <c r="X85" s="23">
        <v>0</v>
      </c>
      <c r="Y85" s="14">
        <v>0</v>
      </c>
      <c r="Z85" s="27">
        <v>0</v>
      </c>
    </row>
    <row r="86" spans="2:26" x14ac:dyDescent="0.25">
      <c r="B86" s="21" t="s">
        <v>34</v>
      </c>
      <c r="C86" s="8">
        <v>4556.7509881357228</v>
      </c>
      <c r="D86" s="23">
        <v>9.896617065470785E-3</v>
      </c>
      <c r="E86" s="14">
        <v>1903.9194012590724</v>
      </c>
      <c r="F86" s="27">
        <v>3.4639925249449355E-3</v>
      </c>
      <c r="G86" s="8">
        <v>1592.7960041230058</v>
      </c>
      <c r="H86" s="23">
        <v>3.4911425626099318E-3</v>
      </c>
      <c r="I86" s="14">
        <v>0</v>
      </c>
      <c r="J86" s="27">
        <v>0</v>
      </c>
      <c r="K86" s="8">
        <v>0</v>
      </c>
      <c r="L86" s="23">
        <v>0</v>
      </c>
      <c r="M86" s="14">
        <v>0</v>
      </c>
      <c r="N86" s="27">
        <v>0</v>
      </c>
      <c r="O86" s="8">
        <v>1903.9194012590724</v>
      </c>
      <c r="P86" s="23">
        <v>3.4640880192161046E-3</v>
      </c>
      <c r="Q86" s="14">
        <v>0</v>
      </c>
      <c r="R86" s="27">
        <v>0</v>
      </c>
      <c r="S86" s="8">
        <v>125318.21810829329</v>
      </c>
      <c r="T86" s="23">
        <v>0.18462575654699556</v>
      </c>
      <c r="U86" s="14">
        <v>0</v>
      </c>
      <c r="V86" s="27">
        <v>0</v>
      </c>
      <c r="W86" s="8">
        <v>1903.9194012590724</v>
      </c>
      <c r="X86" s="23">
        <v>3.4623712449325145E-3</v>
      </c>
      <c r="Y86" s="14">
        <v>0</v>
      </c>
      <c r="Z86" s="27">
        <v>0</v>
      </c>
    </row>
    <row r="87" spans="2:26" x14ac:dyDescent="0.25">
      <c r="B87" s="21" t="s">
        <v>35</v>
      </c>
      <c r="C87" s="8">
        <v>55104.121868392824</v>
      </c>
      <c r="D87" s="23">
        <v>0.11967833973820717</v>
      </c>
      <c r="E87" s="14">
        <v>45432.483637326819</v>
      </c>
      <c r="F87" s="27">
        <v>8.2659898105617496E-2</v>
      </c>
      <c r="G87" s="8">
        <v>0</v>
      </c>
      <c r="H87" s="23">
        <v>0</v>
      </c>
      <c r="I87" s="14">
        <v>0</v>
      </c>
      <c r="J87" s="27">
        <v>0</v>
      </c>
      <c r="K87" s="8">
        <v>0</v>
      </c>
      <c r="L87" s="23">
        <v>0</v>
      </c>
      <c r="M87" s="14">
        <v>0</v>
      </c>
      <c r="N87" s="27">
        <v>0</v>
      </c>
      <c r="O87" s="8">
        <v>45432.483637326819</v>
      </c>
      <c r="P87" s="23">
        <v>8.2662176848041932E-2</v>
      </c>
      <c r="Q87" s="14">
        <v>0</v>
      </c>
      <c r="R87" s="27">
        <v>0</v>
      </c>
      <c r="S87" s="8">
        <v>45432.483624120214</v>
      </c>
      <c r="T87" s="23">
        <v>6.6933657272909161E-2</v>
      </c>
      <c r="U87" s="14">
        <v>0</v>
      </c>
      <c r="V87" s="27">
        <v>0</v>
      </c>
      <c r="W87" s="8">
        <v>45432.483639358601</v>
      </c>
      <c r="X87" s="23">
        <v>8.2621210138809478E-2</v>
      </c>
      <c r="Y87" s="14">
        <v>0</v>
      </c>
      <c r="Z87" s="27">
        <v>0</v>
      </c>
    </row>
    <row r="88" spans="2:26" x14ac:dyDescent="0.25">
      <c r="B88" s="21" t="s">
        <v>36</v>
      </c>
      <c r="C88" s="8">
        <v>1930.9833308283351</v>
      </c>
      <c r="D88" s="23">
        <v>4.1938220093158448E-3</v>
      </c>
      <c r="E88" s="14">
        <v>1942.8193436750855</v>
      </c>
      <c r="F88" s="27">
        <v>3.5347671121783802E-3</v>
      </c>
      <c r="G88" s="8">
        <v>1942.8193473810768</v>
      </c>
      <c r="H88" s="23">
        <v>4.258335215273636E-3</v>
      </c>
      <c r="I88" s="14">
        <v>0</v>
      </c>
      <c r="J88" s="27">
        <v>0</v>
      </c>
      <c r="K88" s="8">
        <v>0</v>
      </c>
      <c r="L88" s="23">
        <v>0</v>
      </c>
      <c r="M88" s="14">
        <v>0</v>
      </c>
      <c r="N88" s="27">
        <v>0</v>
      </c>
      <c r="O88" s="8">
        <v>1942.8193436750855</v>
      </c>
      <c r="P88" s="23">
        <v>3.5348645575414115E-3</v>
      </c>
      <c r="Q88" s="14">
        <v>0</v>
      </c>
      <c r="R88" s="27">
        <v>0</v>
      </c>
      <c r="S88" s="8">
        <v>1942.8193483418895</v>
      </c>
      <c r="T88" s="23">
        <v>2.8622693287243973E-3</v>
      </c>
      <c r="U88" s="14">
        <v>0</v>
      </c>
      <c r="V88" s="27">
        <v>0</v>
      </c>
      <c r="W88" s="8">
        <v>1942.8193434691971</v>
      </c>
      <c r="X88" s="23">
        <v>3.5331127065977531E-3</v>
      </c>
      <c r="Y88" s="14">
        <v>0</v>
      </c>
      <c r="Z88" s="27">
        <v>0</v>
      </c>
    </row>
    <row r="89" spans="2:26" x14ac:dyDescent="0.25">
      <c r="B89" s="21" t="s">
        <v>37</v>
      </c>
      <c r="C89" s="8">
        <v>0</v>
      </c>
      <c r="D89" s="23">
        <v>0</v>
      </c>
      <c r="E89" s="14">
        <v>0</v>
      </c>
      <c r="F89" s="27">
        <v>0</v>
      </c>
      <c r="G89" s="8">
        <v>0</v>
      </c>
      <c r="H89" s="23">
        <v>0</v>
      </c>
      <c r="I89" s="14">
        <v>0</v>
      </c>
      <c r="J89" s="27">
        <v>0</v>
      </c>
      <c r="K89" s="8">
        <v>0</v>
      </c>
      <c r="L89" s="23">
        <v>0</v>
      </c>
      <c r="M89" s="14">
        <v>0</v>
      </c>
      <c r="N89" s="27">
        <v>0</v>
      </c>
      <c r="O89" s="8">
        <v>0</v>
      </c>
      <c r="P89" s="23">
        <v>0</v>
      </c>
      <c r="Q89" s="14">
        <v>0</v>
      </c>
      <c r="R89" s="27">
        <v>0</v>
      </c>
      <c r="S89" s="8">
        <v>0</v>
      </c>
      <c r="T89" s="23">
        <v>0</v>
      </c>
      <c r="U89" s="14">
        <v>0</v>
      </c>
      <c r="V89" s="27">
        <v>0</v>
      </c>
      <c r="W89" s="8">
        <v>0</v>
      </c>
      <c r="X89" s="23">
        <v>0</v>
      </c>
      <c r="Y89" s="14">
        <v>0</v>
      </c>
      <c r="Z89" s="27">
        <v>0</v>
      </c>
    </row>
    <row r="90" spans="2:26" x14ac:dyDescent="0.25">
      <c r="B90" s="21" t="s">
        <v>38</v>
      </c>
      <c r="C90" s="8">
        <v>1504.2236457290849</v>
      </c>
      <c r="D90" s="23">
        <v>3.266960481572784E-3</v>
      </c>
      <c r="E90" s="14">
        <v>0</v>
      </c>
      <c r="F90" s="27">
        <v>0</v>
      </c>
      <c r="G90" s="8">
        <v>0</v>
      </c>
      <c r="H90" s="23">
        <v>0</v>
      </c>
      <c r="I90" s="14">
        <v>0</v>
      </c>
      <c r="J90" s="27">
        <v>0</v>
      </c>
      <c r="K90" s="8">
        <v>0</v>
      </c>
      <c r="L90" s="23">
        <v>0</v>
      </c>
      <c r="M90" s="14">
        <v>0</v>
      </c>
      <c r="N90" s="27">
        <v>0</v>
      </c>
      <c r="O90" s="8">
        <v>0</v>
      </c>
      <c r="P90" s="23">
        <v>0</v>
      </c>
      <c r="Q90" s="14">
        <v>0</v>
      </c>
      <c r="R90" s="27">
        <v>0</v>
      </c>
      <c r="S90" s="8">
        <v>0</v>
      </c>
      <c r="T90" s="23">
        <v>0</v>
      </c>
      <c r="U90" s="14">
        <v>0</v>
      </c>
      <c r="V90" s="27">
        <v>0</v>
      </c>
      <c r="W90" s="8">
        <v>0</v>
      </c>
      <c r="X90" s="23">
        <v>0</v>
      </c>
      <c r="Y90" s="14">
        <v>0</v>
      </c>
      <c r="Z90" s="27">
        <v>0</v>
      </c>
    </row>
    <row r="91" spans="2:26" x14ac:dyDescent="0.25">
      <c r="B91" s="21" t="s">
        <v>39</v>
      </c>
      <c r="C91" s="8">
        <v>14332.125827356409</v>
      </c>
      <c r="D91" s="23">
        <v>3.1127345210829705E-2</v>
      </c>
      <c r="E91" s="14">
        <v>10631.927734604313</v>
      </c>
      <c r="F91" s="27">
        <v>1.9343738066889236E-2</v>
      </c>
      <c r="G91" s="8">
        <v>0</v>
      </c>
      <c r="H91" s="23">
        <v>0</v>
      </c>
      <c r="I91" s="14">
        <v>0</v>
      </c>
      <c r="J91" s="27">
        <v>0</v>
      </c>
      <c r="K91" s="8">
        <v>0</v>
      </c>
      <c r="L91" s="23">
        <v>0</v>
      </c>
      <c r="M91" s="14">
        <v>0</v>
      </c>
      <c r="N91" s="27">
        <v>0</v>
      </c>
      <c r="O91" s="8">
        <v>10631.927734604313</v>
      </c>
      <c r="P91" s="23">
        <v>1.9344271329058565E-2</v>
      </c>
      <c r="Q91" s="14">
        <v>0</v>
      </c>
      <c r="R91" s="27">
        <v>0</v>
      </c>
      <c r="S91" s="8">
        <v>10631.927748082577</v>
      </c>
      <c r="T91" s="23">
        <v>1.5663546239912889E-2</v>
      </c>
      <c r="U91" s="14">
        <v>0</v>
      </c>
      <c r="V91" s="27">
        <v>0</v>
      </c>
      <c r="W91" s="8">
        <v>10631.927726180396</v>
      </c>
      <c r="X91" s="23">
        <v>1.9334684447768098E-2</v>
      </c>
      <c r="Y91" s="14">
        <v>0</v>
      </c>
      <c r="Z91" s="27">
        <v>0</v>
      </c>
    </row>
  </sheetData>
  <mergeCells count="54">
    <mergeCell ref="Y82:Z82"/>
    <mergeCell ref="C80:N80"/>
    <mergeCell ref="O80:R80"/>
    <mergeCell ref="S80:V80"/>
    <mergeCell ref="W80:Z80"/>
    <mergeCell ref="C82:D82"/>
    <mergeCell ref="E82:F82"/>
    <mergeCell ref="G82:H82"/>
    <mergeCell ref="I82:J82"/>
    <mergeCell ref="K82:L82"/>
    <mergeCell ref="M82:N82"/>
    <mergeCell ref="O82:P82"/>
    <mergeCell ref="Q82:R82"/>
    <mergeCell ref="S82:T82"/>
    <mergeCell ref="U82:V82"/>
    <mergeCell ref="W82:X82"/>
    <mergeCell ref="Y66:Z66"/>
    <mergeCell ref="C64:N64"/>
    <mergeCell ref="O64:R64"/>
    <mergeCell ref="S64:V64"/>
    <mergeCell ref="W64:Z64"/>
    <mergeCell ref="C66:D66"/>
    <mergeCell ref="E66:F66"/>
    <mergeCell ref="G66:H66"/>
    <mergeCell ref="I66:J66"/>
    <mergeCell ref="K66:L66"/>
    <mergeCell ref="M66:N66"/>
    <mergeCell ref="O66:P66"/>
    <mergeCell ref="Q66:R66"/>
    <mergeCell ref="S66:T66"/>
    <mergeCell ref="U66:V66"/>
    <mergeCell ref="W66:X66"/>
    <mergeCell ref="Y50:Z50"/>
    <mergeCell ref="C48:N48"/>
    <mergeCell ref="O48:R48"/>
    <mergeCell ref="S48:V48"/>
    <mergeCell ref="W48:Z48"/>
    <mergeCell ref="C50:D50"/>
    <mergeCell ref="E50:F50"/>
    <mergeCell ref="G50:H50"/>
    <mergeCell ref="I50:J50"/>
    <mergeCell ref="K50:L50"/>
    <mergeCell ref="M50:N50"/>
    <mergeCell ref="O50:P50"/>
    <mergeCell ref="Q50:R50"/>
    <mergeCell ref="S50:T50"/>
    <mergeCell ref="U50:V50"/>
    <mergeCell ref="W50:X50"/>
    <mergeCell ref="C34:D34"/>
    <mergeCell ref="C11:H11"/>
    <mergeCell ref="I11:J11"/>
    <mergeCell ref="K11:L11"/>
    <mergeCell ref="M11:N11"/>
    <mergeCell ref="C23:D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9"/>
  <sheetViews>
    <sheetView zoomScale="80" zoomScaleNormal="80" workbookViewId="0">
      <selection activeCell="D15" sqref="D15"/>
    </sheetView>
  </sheetViews>
  <sheetFormatPr defaultColWidth="8.85546875" defaultRowHeight="15" x14ac:dyDescent="0.25"/>
  <cols>
    <col min="1" max="1" width="9.7109375" style="2" customWidth="1"/>
    <col min="2" max="2" width="29.7109375" style="2" customWidth="1"/>
    <col min="3" max="3" width="17.140625" style="2" customWidth="1"/>
    <col min="4" max="4" width="13.5703125" style="2" customWidth="1"/>
    <col min="5" max="5" width="16.7109375" style="2" customWidth="1"/>
    <col min="6" max="6" width="15.140625" style="2" customWidth="1"/>
    <col min="7" max="7" width="16.28515625" style="2" customWidth="1"/>
    <col min="8" max="8" width="15.140625" style="2" customWidth="1"/>
    <col min="9" max="9" width="15.85546875" style="2" customWidth="1"/>
    <col min="10" max="10" width="12.5703125" style="2" customWidth="1"/>
    <col min="11" max="11" width="13.7109375" style="2" customWidth="1"/>
    <col min="12" max="12" width="13.140625" style="2" customWidth="1"/>
    <col min="13" max="13" width="14" style="2" customWidth="1"/>
    <col min="14" max="14" width="14.42578125" style="2" customWidth="1"/>
    <col min="15" max="15" width="16.140625" style="2" customWidth="1"/>
    <col min="16" max="16" width="12.42578125" style="2" customWidth="1"/>
    <col min="17" max="17" width="15.28515625" style="2" customWidth="1"/>
    <col min="18" max="18" width="14.85546875" style="2" customWidth="1"/>
    <col min="19" max="19" width="17.7109375" style="2" customWidth="1"/>
    <col min="20" max="20" width="14.28515625" style="2" customWidth="1"/>
    <col min="21" max="21" width="15.85546875" style="2" customWidth="1"/>
    <col min="22" max="22" width="17" style="2" customWidth="1"/>
    <col min="23" max="23" width="17.5703125" style="2" customWidth="1"/>
    <col min="24" max="24" width="15.28515625" style="2" customWidth="1"/>
    <col min="25" max="26" width="17.85546875" style="2" customWidth="1"/>
    <col min="27" max="16384" width="8.85546875" style="2"/>
  </cols>
  <sheetData>
    <row r="1" spans="1:14" x14ac:dyDescent="0.25">
      <c r="A1" s="1" t="s">
        <v>0</v>
      </c>
    </row>
    <row r="3" spans="1:14" x14ac:dyDescent="0.25">
      <c r="A3" s="3" t="s">
        <v>1</v>
      </c>
      <c r="B3" s="3" t="s">
        <v>2</v>
      </c>
    </row>
    <row r="4" spans="1:14" x14ac:dyDescent="0.25">
      <c r="B4" s="4"/>
      <c r="C4" s="4"/>
      <c r="D4" s="4"/>
      <c r="E4" s="4"/>
      <c r="F4" s="4"/>
      <c r="G4" s="4"/>
      <c r="H4" s="4"/>
      <c r="I4" s="4"/>
    </row>
    <row r="5" spans="1:14" x14ac:dyDescent="0.25">
      <c r="B5" s="10"/>
      <c r="C5" s="12" t="s">
        <v>3</v>
      </c>
      <c r="D5" s="4"/>
      <c r="E5" s="4"/>
      <c r="F5" s="4"/>
      <c r="G5" s="4"/>
      <c r="H5" s="4"/>
      <c r="I5" s="4"/>
    </row>
    <row r="6" spans="1:14" x14ac:dyDescent="0.25">
      <c r="B6" s="7">
        <v>2020</v>
      </c>
      <c r="C6" s="8">
        <v>12183162952</v>
      </c>
      <c r="D6" s="4"/>
      <c r="E6" s="4"/>
      <c r="F6" s="4"/>
      <c r="G6" s="4"/>
      <c r="H6" s="4"/>
      <c r="I6" s="4"/>
    </row>
    <row r="7" spans="1:14" x14ac:dyDescent="0.25">
      <c r="B7" s="9"/>
      <c r="C7" s="9"/>
      <c r="D7" s="4"/>
      <c r="E7" s="4"/>
      <c r="F7" s="4"/>
      <c r="G7" s="4"/>
      <c r="H7" s="4"/>
      <c r="I7" s="4"/>
    </row>
    <row r="10" spans="1:14" x14ac:dyDescent="0.25">
      <c r="A10" s="3" t="s">
        <v>4</v>
      </c>
      <c r="B10" s="3" t="s">
        <v>5</v>
      </c>
    </row>
    <row r="11" spans="1:14" x14ac:dyDescent="0.25">
      <c r="C11" s="75" t="s">
        <v>51</v>
      </c>
      <c r="D11" s="75"/>
      <c r="E11" s="75"/>
      <c r="F11" s="75"/>
      <c r="G11" s="75"/>
      <c r="H11" s="75"/>
      <c r="I11" s="76" t="s">
        <v>52</v>
      </c>
      <c r="J11" s="76"/>
      <c r="K11" s="77" t="s">
        <v>53</v>
      </c>
      <c r="L11" s="77"/>
      <c r="M11" s="78" t="s">
        <v>54</v>
      </c>
      <c r="N11" s="78"/>
    </row>
    <row r="12" spans="1:14" x14ac:dyDescent="0.25">
      <c r="B12" s="10"/>
      <c r="C12" s="11" t="s">
        <v>10</v>
      </c>
      <c r="D12" s="11" t="s">
        <v>11</v>
      </c>
      <c r="E12" s="11" t="s">
        <v>12</v>
      </c>
      <c r="F12" s="11" t="s">
        <v>13</v>
      </c>
      <c r="G12" s="11" t="s">
        <v>14</v>
      </c>
      <c r="H12" s="12" t="s">
        <v>15</v>
      </c>
      <c r="I12" s="11" t="s">
        <v>11</v>
      </c>
      <c r="J12" s="12" t="s">
        <v>14</v>
      </c>
      <c r="K12" s="11" t="s">
        <v>11</v>
      </c>
      <c r="L12" s="12" t="s">
        <v>14</v>
      </c>
      <c r="M12" s="11" t="s">
        <v>11</v>
      </c>
      <c r="N12" s="12" t="s">
        <v>14</v>
      </c>
    </row>
    <row r="13" spans="1:14" x14ac:dyDescent="0.25">
      <c r="B13" s="13" t="s">
        <v>16</v>
      </c>
      <c r="C13" s="8">
        <v>1287814909.2806056</v>
      </c>
      <c r="D13" s="14">
        <v>833710939.88950086</v>
      </c>
      <c r="E13" s="8">
        <v>450847942.91560906</v>
      </c>
      <c r="F13" s="14">
        <v>399425901.11864311</v>
      </c>
      <c r="G13" s="8">
        <v>290131562.48887539</v>
      </c>
      <c r="H13" s="14">
        <v>241152215.45072377</v>
      </c>
      <c r="I13" s="8">
        <v>827533434.6954627</v>
      </c>
      <c r="J13" s="14">
        <v>288810795.43857515</v>
      </c>
      <c r="K13" s="8">
        <v>947829204.71653187</v>
      </c>
      <c r="L13" s="14">
        <v>275693040.00481546</v>
      </c>
      <c r="M13" s="8">
        <v>833751080.27987397</v>
      </c>
      <c r="N13" s="14">
        <v>311876412.93616724</v>
      </c>
    </row>
    <row r="14" spans="1:14" x14ac:dyDescent="0.25">
      <c r="B14" s="13" t="s">
        <v>17</v>
      </c>
      <c r="C14" s="15">
        <f t="shared" ref="C14:N14" si="0">C13/$C$6</f>
        <v>0.10570448038447984</v>
      </c>
      <c r="D14" s="16">
        <f t="shared" si="0"/>
        <v>6.843140350122609E-2</v>
      </c>
      <c r="E14" s="15">
        <f t="shared" si="0"/>
        <v>3.7005820630643164E-2</v>
      </c>
      <c r="F14" s="16">
        <f t="shared" si="0"/>
        <v>3.2785074179203434E-2</v>
      </c>
      <c r="G14" s="15">
        <f t="shared" si="0"/>
        <v>2.3814141174336594E-2</v>
      </c>
      <c r="H14" s="16">
        <f t="shared" si="0"/>
        <v>1.9793892308658318E-2</v>
      </c>
      <c r="I14" s="15">
        <f t="shared" si="0"/>
        <v>6.7924350840240053E-2</v>
      </c>
      <c r="J14" s="16">
        <f t="shared" si="0"/>
        <v>2.3705731966029698E-2</v>
      </c>
      <c r="K14" s="15">
        <f t="shared" si="0"/>
        <v>7.779828673808678E-2</v>
      </c>
      <c r="L14" s="16">
        <f t="shared" si="0"/>
        <v>2.2629020156014364E-2</v>
      </c>
      <c r="M14" s="15">
        <f t="shared" si="0"/>
        <v>6.8434698244186631E-2</v>
      </c>
      <c r="N14" s="16">
        <f t="shared" si="0"/>
        <v>2.5598969181067164E-2</v>
      </c>
    </row>
    <row r="15" spans="1:14" x14ac:dyDescent="0.25">
      <c r="B15" s="13" t="s">
        <v>18</v>
      </c>
      <c r="C15" s="8">
        <v>286884.95883890986</v>
      </c>
      <c r="D15" s="14">
        <v>201813.22395935445</v>
      </c>
      <c r="E15" s="8">
        <v>141619.33954151202</v>
      </c>
      <c r="F15" s="14">
        <v>133396.53080719084</v>
      </c>
      <c r="G15" s="8">
        <v>104337.44887653107</v>
      </c>
      <c r="H15" s="14">
        <v>97613.114467715335</v>
      </c>
      <c r="I15" s="8">
        <v>200942.97649153607</v>
      </c>
      <c r="J15" s="14">
        <v>104199.93801858371</v>
      </c>
      <c r="K15" s="8">
        <v>210830.11975063803</v>
      </c>
      <c r="L15" s="14">
        <v>93951.20888715508</v>
      </c>
      <c r="M15" s="8">
        <v>201802.995781918</v>
      </c>
      <c r="N15" s="14">
        <v>112105.22870146019</v>
      </c>
    </row>
    <row r="16" spans="1:14" x14ac:dyDescent="0.25">
      <c r="B16" s="13" t="s">
        <v>19</v>
      </c>
      <c r="C16" s="8">
        <v>194919.59482665538</v>
      </c>
      <c r="D16" s="14">
        <v>74246.172573325603</v>
      </c>
      <c r="E16" s="8">
        <v>36233.756344229761</v>
      </c>
      <c r="F16" s="14">
        <v>90489.58077923549</v>
      </c>
      <c r="G16" s="8">
        <v>42244.05725046579</v>
      </c>
      <c r="H16" s="14">
        <v>24552.198571514786</v>
      </c>
      <c r="I16" s="8">
        <v>73244.508135381242</v>
      </c>
      <c r="J16" s="14">
        <v>41469.869173239225</v>
      </c>
      <c r="K16" s="8">
        <v>76225.695297660393</v>
      </c>
      <c r="L16" s="14">
        <v>42243.940988157134</v>
      </c>
      <c r="M16" s="8">
        <v>74246.599241621094</v>
      </c>
      <c r="N16" s="14">
        <v>42243.506147719505</v>
      </c>
    </row>
    <row r="20" spans="1:16" x14ac:dyDescent="0.25">
      <c r="A20" s="3" t="s">
        <v>20</v>
      </c>
      <c r="B20" s="3" t="s">
        <v>21</v>
      </c>
    </row>
    <row r="21" spans="1:16" x14ac:dyDescent="0.25">
      <c r="B21" s="4"/>
      <c r="C21" s="4"/>
      <c r="D21" s="4"/>
      <c r="O21" s="4"/>
      <c r="P21" s="4"/>
    </row>
    <row r="22" spans="1:16" x14ac:dyDescent="0.25">
      <c r="B22" s="24" t="s">
        <v>22</v>
      </c>
      <c r="C22" s="28"/>
      <c r="D22" s="29"/>
    </row>
    <row r="23" spans="1:16" x14ac:dyDescent="0.25">
      <c r="B23" s="24"/>
      <c r="C23" s="73" t="s">
        <v>10</v>
      </c>
      <c r="D23" s="74"/>
    </row>
    <row r="24" spans="1:16" x14ac:dyDescent="0.25">
      <c r="B24" s="30" t="s">
        <v>55</v>
      </c>
      <c r="C24" s="30" t="s">
        <v>24</v>
      </c>
      <c r="D24" s="30" t="s">
        <v>25</v>
      </c>
      <c r="O24" s="4"/>
      <c r="P24" s="4"/>
    </row>
    <row r="25" spans="1:16" x14ac:dyDescent="0.25">
      <c r="B25" s="30" t="s">
        <v>56</v>
      </c>
      <c r="C25" s="31">
        <f>$C$6*D25</f>
        <v>393516163.34960002</v>
      </c>
      <c r="D25" s="32">
        <v>3.2300000000000002E-2</v>
      </c>
    </row>
    <row r="26" spans="1:16" x14ac:dyDescent="0.25">
      <c r="B26" s="30" t="s">
        <v>57</v>
      </c>
      <c r="C26" s="31">
        <f t="shared" ref="C26:C37" si="1">$C$6*D26</f>
        <v>48732651.807999998</v>
      </c>
      <c r="D26" s="32">
        <v>4.0000000000000001E-3</v>
      </c>
    </row>
    <row r="27" spans="1:16" x14ac:dyDescent="0.25">
      <c r="B27" s="30" t="s">
        <v>58</v>
      </c>
      <c r="C27" s="31">
        <f t="shared" si="1"/>
        <v>1017294106.4920001</v>
      </c>
      <c r="D27" s="32">
        <v>8.3500000000000005E-2</v>
      </c>
      <c r="O27" s="4"/>
      <c r="P27" s="4"/>
    </row>
    <row r="28" spans="1:16" x14ac:dyDescent="0.25">
      <c r="B28" s="30" t="s">
        <v>59</v>
      </c>
      <c r="C28" s="31">
        <f t="shared" si="1"/>
        <v>575045291.33439994</v>
      </c>
      <c r="D28" s="32">
        <v>4.7199999999999999E-2</v>
      </c>
    </row>
    <row r="29" spans="1:16" x14ac:dyDescent="0.25">
      <c r="B29" s="30" t="s">
        <v>60</v>
      </c>
      <c r="C29" s="31">
        <f t="shared" si="1"/>
        <v>645707636.45599997</v>
      </c>
      <c r="D29" s="32">
        <v>5.2999999999999999E-2</v>
      </c>
    </row>
    <row r="30" spans="1:16" x14ac:dyDescent="0.25">
      <c r="B30" s="30" t="s">
        <v>61</v>
      </c>
      <c r="C30" s="31">
        <f t="shared" si="1"/>
        <v>432502284.79599994</v>
      </c>
      <c r="D30" s="32">
        <v>3.5499999999999997E-2</v>
      </c>
      <c r="O30" s="4"/>
      <c r="P30" s="4"/>
    </row>
    <row r="31" spans="1:16" x14ac:dyDescent="0.25">
      <c r="B31" s="30" t="s">
        <v>62</v>
      </c>
      <c r="C31" s="31">
        <f t="shared" si="1"/>
        <v>1143999001.1928</v>
      </c>
      <c r="D31" s="32">
        <v>9.3899999999999997E-2</v>
      </c>
    </row>
    <row r="32" spans="1:16" x14ac:dyDescent="0.25">
      <c r="B32" s="30" t="s">
        <v>63</v>
      </c>
      <c r="C32" s="31">
        <f t="shared" si="1"/>
        <v>1921284797.5304</v>
      </c>
      <c r="D32" s="32">
        <v>0.15770000000000001</v>
      </c>
    </row>
    <row r="33" spans="1:16" x14ac:dyDescent="0.25">
      <c r="B33" s="30" t="s">
        <v>64</v>
      </c>
      <c r="C33" s="31">
        <f t="shared" si="1"/>
        <v>2182004484.7032003</v>
      </c>
      <c r="D33" s="32">
        <v>0.17910000000000001</v>
      </c>
      <c r="O33" s="4"/>
      <c r="P33" s="4"/>
    </row>
    <row r="34" spans="1:16" x14ac:dyDescent="0.25">
      <c r="B34" s="30" t="s">
        <v>65</v>
      </c>
      <c r="C34" s="31">
        <f t="shared" si="1"/>
        <v>1215879662.6096001</v>
      </c>
      <c r="D34" s="32">
        <v>9.98E-2</v>
      </c>
    </row>
    <row r="35" spans="1:16" x14ac:dyDescent="0.25">
      <c r="B35" s="30" t="s">
        <v>66</v>
      </c>
      <c r="C35" s="31">
        <f t="shared" si="1"/>
        <v>2069919385.5448</v>
      </c>
      <c r="D35" s="32">
        <v>0.1699</v>
      </c>
    </row>
    <row r="36" spans="1:16" x14ac:dyDescent="0.25">
      <c r="B36" s="30" t="s">
        <v>67</v>
      </c>
      <c r="C36" s="31">
        <f t="shared" si="1"/>
        <v>134014792.47199999</v>
      </c>
      <c r="D36" s="32">
        <v>1.0999999999999999E-2</v>
      </c>
      <c r="O36" s="4"/>
      <c r="P36" s="4"/>
    </row>
    <row r="37" spans="1:16" x14ac:dyDescent="0.25">
      <c r="B37" s="30" t="s">
        <v>68</v>
      </c>
      <c r="C37" s="31">
        <f t="shared" si="1"/>
        <v>403262693.7112</v>
      </c>
      <c r="D37" s="32">
        <v>3.3099999999999997E-2</v>
      </c>
    </row>
    <row r="41" spans="1:16" x14ac:dyDescent="0.25">
      <c r="A41" s="3" t="s">
        <v>29</v>
      </c>
      <c r="B41" s="3" t="s">
        <v>30</v>
      </c>
    </row>
    <row r="42" spans="1:16" x14ac:dyDescent="0.25">
      <c r="B42" s="4"/>
    </row>
    <row r="43" spans="1:16" x14ac:dyDescent="0.25">
      <c r="B43" s="24" t="s">
        <v>22</v>
      </c>
      <c r="C43" s="28"/>
      <c r="D43" s="29"/>
    </row>
    <row r="44" spans="1:16" x14ac:dyDescent="0.25">
      <c r="B44" s="24"/>
      <c r="C44" s="73" t="s">
        <v>10</v>
      </c>
      <c r="D44" s="74"/>
    </row>
    <row r="45" spans="1:16" x14ac:dyDescent="0.25">
      <c r="B45" s="21" t="s">
        <v>31</v>
      </c>
      <c r="C45" s="30" t="s">
        <v>24</v>
      </c>
      <c r="D45" s="30" t="s">
        <v>25</v>
      </c>
    </row>
    <row r="46" spans="1:16" x14ac:dyDescent="0.25">
      <c r="B46" s="21" t="s">
        <v>69</v>
      </c>
      <c r="C46" s="31">
        <f>$C$6*D46</f>
        <v>3244291718.0805364</v>
      </c>
      <c r="D46" s="32">
        <v>0.26629305795733038</v>
      </c>
    </row>
    <row r="47" spans="1:16" x14ac:dyDescent="0.25">
      <c r="B47" s="21" t="s">
        <v>70</v>
      </c>
      <c r="C47" s="31">
        <f t="shared" ref="C47:C55" si="2">$C$6*D47</f>
        <v>623902253.47702622</v>
      </c>
      <c r="D47" s="32">
        <v>5.1210203453332763E-2</v>
      </c>
    </row>
    <row r="48" spans="1:16" x14ac:dyDescent="0.25">
      <c r="B48" s="21" t="s">
        <v>71</v>
      </c>
      <c r="C48" s="31">
        <f t="shared" si="2"/>
        <v>623986789.51815224</v>
      </c>
      <c r="D48" s="32">
        <v>5.1217142213116171E-2</v>
      </c>
    </row>
    <row r="49" spans="1:26" x14ac:dyDescent="0.25">
      <c r="B49" s="21" t="s">
        <v>36</v>
      </c>
      <c r="C49" s="31">
        <f t="shared" si="2"/>
        <v>193802048.93889025</v>
      </c>
      <c r="D49" s="32">
        <v>1.5907367380904605E-2</v>
      </c>
    </row>
    <row r="50" spans="1:26" x14ac:dyDescent="0.25">
      <c r="B50" s="21" t="s">
        <v>72</v>
      </c>
      <c r="C50" s="31">
        <f t="shared" si="2"/>
        <v>941022980.10573351</v>
      </c>
      <c r="D50" s="32">
        <v>7.7239628478518729E-2</v>
      </c>
    </row>
    <row r="51" spans="1:26" x14ac:dyDescent="0.25">
      <c r="B51" s="21" t="s">
        <v>32</v>
      </c>
      <c r="C51" s="31">
        <f t="shared" si="2"/>
        <v>126130656.97541849</v>
      </c>
      <c r="D51" s="32">
        <v>1.0352866285410125E-2</v>
      </c>
    </row>
    <row r="52" spans="1:26" x14ac:dyDescent="0.25">
      <c r="B52" s="21" t="s">
        <v>33</v>
      </c>
      <c r="C52" s="31">
        <f t="shared" si="2"/>
        <v>2938770584.2641568</v>
      </c>
      <c r="D52" s="32">
        <v>0.24121573320840506</v>
      </c>
    </row>
    <row r="53" spans="1:26" x14ac:dyDescent="0.25">
      <c r="B53" s="21" t="s">
        <v>73</v>
      </c>
      <c r="C53" s="31">
        <f t="shared" si="2"/>
        <v>1064637459.3672991</v>
      </c>
      <c r="D53" s="32">
        <v>8.7385965661119808E-2</v>
      </c>
    </row>
    <row r="54" spans="1:26" x14ac:dyDescent="0.25">
      <c r="B54" s="21" t="s">
        <v>34</v>
      </c>
      <c r="C54" s="31">
        <f t="shared" si="2"/>
        <v>177232772.03337088</v>
      </c>
      <c r="D54" s="32">
        <v>1.4547352992949682E-2</v>
      </c>
    </row>
    <row r="55" spans="1:26" x14ac:dyDescent="0.25">
      <c r="B55" s="21" t="s">
        <v>39</v>
      </c>
      <c r="C55" s="31">
        <f t="shared" si="2"/>
        <v>2249385689.2394166</v>
      </c>
      <c r="D55" s="32">
        <v>0.18463068236891267</v>
      </c>
    </row>
    <row r="59" spans="1:26" x14ac:dyDescent="0.25">
      <c r="A59" s="3" t="s">
        <v>40</v>
      </c>
      <c r="B59" s="3" t="s">
        <v>41</v>
      </c>
    </row>
    <row r="60" spans="1:26" x14ac:dyDescent="0.25">
      <c r="B60" s="4"/>
      <c r="C60" s="75" t="s">
        <v>51</v>
      </c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6" t="s">
        <v>52</v>
      </c>
      <c r="P60" s="76"/>
      <c r="Q60" s="76"/>
      <c r="R60" s="76"/>
      <c r="S60" s="77" t="s">
        <v>53</v>
      </c>
      <c r="T60" s="77"/>
      <c r="U60" s="77"/>
      <c r="V60" s="77"/>
      <c r="W60" s="78" t="s">
        <v>54</v>
      </c>
      <c r="X60" s="78"/>
      <c r="Y60" s="78"/>
      <c r="Z60" s="78"/>
    </row>
    <row r="61" spans="1:26" x14ac:dyDescent="0.25">
      <c r="B61" s="24" t="s">
        <v>42</v>
      </c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8"/>
      <c r="N61" s="29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spans="1:26" x14ac:dyDescent="0.25">
      <c r="B62" s="24"/>
      <c r="C62" s="79" t="s">
        <v>10</v>
      </c>
      <c r="D62" s="79"/>
      <c r="E62" s="79" t="s">
        <v>11</v>
      </c>
      <c r="F62" s="79"/>
      <c r="G62" s="79" t="s">
        <v>12</v>
      </c>
      <c r="H62" s="79"/>
      <c r="I62" s="79" t="s">
        <v>13</v>
      </c>
      <c r="J62" s="79"/>
      <c r="K62" s="79" t="s">
        <v>14</v>
      </c>
      <c r="L62" s="79"/>
      <c r="M62" s="79" t="s">
        <v>15</v>
      </c>
      <c r="N62" s="80"/>
      <c r="O62" s="79" t="s">
        <v>11</v>
      </c>
      <c r="P62" s="79"/>
      <c r="Q62" s="79" t="s">
        <v>14</v>
      </c>
      <c r="R62" s="79"/>
      <c r="S62" s="79" t="s">
        <v>11</v>
      </c>
      <c r="T62" s="79"/>
      <c r="U62" s="79" t="s">
        <v>14</v>
      </c>
      <c r="V62" s="79"/>
      <c r="W62" s="79" t="s">
        <v>11</v>
      </c>
      <c r="X62" s="79"/>
      <c r="Y62" s="79" t="s">
        <v>14</v>
      </c>
      <c r="Z62" s="79"/>
    </row>
    <row r="63" spans="1:26" x14ac:dyDescent="0.25">
      <c r="B63" s="21" t="s">
        <v>31</v>
      </c>
      <c r="C63" s="21" t="s">
        <v>24</v>
      </c>
      <c r="D63" s="21" t="s">
        <v>43</v>
      </c>
      <c r="E63" s="26" t="s">
        <v>24</v>
      </c>
      <c r="F63" s="26" t="s">
        <v>43</v>
      </c>
      <c r="G63" s="21" t="s">
        <v>24</v>
      </c>
      <c r="H63" s="21" t="s">
        <v>43</v>
      </c>
      <c r="I63" s="26" t="s">
        <v>24</v>
      </c>
      <c r="J63" s="26" t="s">
        <v>43</v>
      </c>
      <c r="K63" s="21" t="s">
        <v>24</v>
      </c>
      <c r="L63" s="21" t="s">
        <v>43</v>
      </c>
      <c r="M63" s="26" t="s">
        <v>24</v>
      </c>
      <c r="N63" s="26" t="s">
        <v>43</v>
      </c>
      <c r="O63" s="21" t="s">
        <v>24</v>
      </c>
      <c r="P63" s="21" t="s">
        <v>43</v>
      </c>
      <c r="Q63" s="26" t="s">
        <v>24</v>
      </c>
      <c r="R63" s="26" t="s">
        <v>43</v>
      </c>
      <c r="S63" s="21" t="s">
        <v>24</v>
      </c>
      <c r="T63" s="21" t="s">
        <v>43</v>
      </c>
      <c r="U63" s="26" t="s">
        <v>24</v>
      </c>
      <c r="V63" s="26" t="s">
        <v>43</v>
      </c>
      <c r="W63" s="21" t="s">
        <v>24</v>
      </c>
      <c r="X63" s="21" t="s">
        <v>43</v>
      </c>
      <c r="Y63" s="26" t="s">
        <v>24</v>
      </c>
      <c r="Z63" s="26" t="s">
        <v>43</v>
      </c>
    </row>
    <row r="64" spans="1:26" x14ac:dyDescent="0.25">
      <c r="B64" s="21" t="s">
        <v>69</v>
      </c>
      <c r="C64" s="8">
        <v>358695519.35054493</v>
      </c>
      <c r="D64" s="23">
        <f>C64/SUM($C$64:$C$73)</f>
        <v>0.27853033597112059</v>
      </c>
      <c r="E64" s="14">
        <v>114661782.37549533</v>
      </c>
      <c r="F64" s="27">
        <f>E64/SUM($E$64:$E$73)</f>
        <v>0.13753181935059244</v>
      </c>
      <c r="G64" s="8">
        <v>25349642.502047289</v>
      </c>
      <c r="H64" s="23">
        <f>G64/SUM($G$64:$G$73)</f>
        <v>5.62265901405972E-2</v>
      </c>
      <c r="I64" s="14">
        <v>32882568.846296597</v>
      </c>
      <c r="J64" s="27">
        <f>I64/SUM($I$64:$I$73)</f>
        <v>8.2324578236425763E-2</v>
      </c>
      <c r="K64" s="8">
        <v>0</v>
      </c>
      <c r="L64" s="23">
        <f>K64/SUM($K$64:$K$73)</f>
        <v>0</v>
      </c>
      <c r="M64" s="14">
        <v>0</v>
      </c>
      <c r="N64" s="27">
        <f>M64/SUM($M$64:$M$73)</f>
        <v>0</v>
      </c>
      <c r="O64" s="8">
        <v>112428305.91516867</v>
      </c>
      <c r="P64" s="23">
        <f>O64/SUM(O$64:O$73)</f>
        <v>0.13585953292212663</v>
      </c>
      <c r="Q64" s="14">
        <v>0</v>
      </c>
      <c r="R64" s="27">
        <f>Q64/SUM(Q$64:Q$73)</f>
        <v>0</v>
      </c>
      <c r="S64" s="8">
        <v>137914470.85533708</v>
      </c>
      <c r="T64" s="23">
        <f>S64/SUM(S$64:S$73)</f>
        <v>0.14550561448102176</v>
      </c>
      <c r="U64" s="14">
        <v>0</v>
      </c>
      <c r="V64" s="27">
        <f>U64/SUM(U$64:U$73)</f>
        <v>0</v>
      </c>
      <c r="W64" s="8">
        <v>114661782.38939533</v>
      </c>
      <c r="X64" s="23">
        <f>W64/SUM(W$64:W$73)</f>
        <v>0.13752519798943555</v>
      </c>
      <c r="Y64" s="14">
        <v>0</v>
      </c>
      <c r="Z64" s="27">
        <f>Y64/SUM(Y$64:Y$73)</f>
        <v>0</v>
      </c>
    </row>
    <row r="65" spans="1:26" x14ac:dyDescent="0.25">
      <c r="B65" s="21" t="s">
        <v>70</v>
      </c>
      <c r="C65" s="8">
        <v>11561960.584373899</v>
      </c>
      <c r="D65" s="23">
        <f t="shared" ref="D65:D73" si="3">C65/SUM($C$64:$C$73)</f>
        <v>8.9779676419747389E-3</v>
      </c>
      <c r="E65" s="14">
        <v>671276.2692027</v>
      </c>
      <c r="F65" s="27">
        <f t="shared" ref="F65:F73" si="4">E65/SUM($E$64:$E$73)</f>
        <v>8.0516667958281923E-4</v>
      </c>
      <c r="G65" s="8">
        <v>367154.29470000003</v>
      </c>
      <c r="H65" s="23">
        <f t="shared" ref="H65:H73" si="5">G65/SUM($G$64:$G$73)</f>
        <v>8.1436391242163285E-4</v>
      </c>
      <c r="I65" s="14">
        <v>6323570.9270000001</v>
      </c>
      <c r="J65" s="27">
        <f t="shared" ref="J65:J73" si="6">I65/SUM($I$64:$I$73)</f>
        <v>1.5831649648382927E-2</v>
      </c>
      <c r="K65" s="8">
        <v>0</v>
      </c>
      <c r="L65" s="23">
        <f t="shared" ref="L65:L73" si="7">K65/SUM($K$64:$K$73)</f>
        <v>0</v>
      </c>
      <c r="M65" s="14">
        <v>0</v>
      </c>
      <c r="N65" s="27">
        <f t="shared" ref="N65:N73" si="8">M65/SUM($M$64:$M$73)</f>
        <v>0</v>
      </c>
      <c r="O65" s="8">
        <v>671276.27043789998</v>
      </c>
      <c r="P65" s="23">
        <f t="shared" ref="P65:P73" si="9">O65/SUM(O$64:O$73)</f>
        <v>8.1117721930466053E-4</v>
      </c>
      <c r="Q65" s="14">
        <v>0</v>
      </c>
      <c r="R65" s="27">
        <f t="shared" ref="R65:R73" si="10">Q65/SUM(Q$64:Q$73)</f>
        <v>0</v>
      </c>
      <c r="S65" s="8">
        <v>54301974.305230953</v>
      </c>
      <c r="T65" s="23">
        <f t="shared" ref="T65:T73" si="11">S65/SUM(S$64:S$73)</f>
        <v>5.7290885356788633E-2</v>
      </c>
      <c r="U65" s="14">
        <v>0</v>
      </c>
      <c r="V65" s="27">
        <f t="shared" ref="V65:V73" si="12">U65/SUM(U$64:U$73)</f>
        <v>0</v>
      </c>
      <c r="W65" s="8">
        <v>671276.2692027</v>
      </c>
      <c r="X65" s="23">
        <f t="shared" ref="X65:X73" si="13">W65/SUM(W$64:W$73)</f>
        <v>8.0512791536937653E-4</v>
      </c>
      <c r="Y65" s="14">
        <v>0</v>
      </c>
      <c r="Z65" s="27">
        <f t="shared" ref="Z65:Z73" si="14">Y65/SUM(Y$64:Y$73)</f>
        <v>0</v>
      </c>
    </row>
    <row r="66" spans="1:26" x14ac:dyDescent="0.25">
      <c r="B66" s="21" t="s">
        <v>71</v>
      </c>
      <c r="C66" s="8">
        <v>4078466.6921437597</v>
      </c>
      <c r="D66" s="23">
        <f t="shared" si="3"/>
        <v>3.166966512619474E-3</v>
      </c>
      <c r="E66" s="14">
        <v>938667.69035150006</v>
      </c>
      <c r="F66" s="27">
        <f t="shared" si="4"/>
        <v>1.1258910558087569E-3</v>
      </c>
      <c r="G66" s="8">
        <v>938667.68182150018</v>
      </c>
      <c r="H66" s="23">
        <f t="shared" si="5"/>
        <v>2.0820050231374868E-3</v>
      </c>
      <c r="I66" s="14">
        <v>0</v>
      </c>
      <c r="J66" s="27">
        <f t="shared" si="6"/>
        <v>0</v>
      </c>
      <c r="K66" s="8">
        <v>0</v>
      </c>
      <c r="L66" s="23">
        <f t="shared" si="7"/>
        <v>0</v>
      </c>
      <c r="M66" s="14">
        <v>0</v>
      </c>
      <c r="N66" s="27">
        <f t="shared" si="8"/>
        <v>0</v>
      </c>
      <c r="O66" s="8">
        <v>938667.69732150005</v>
      </c>
      <c r="P66" s="23">
        <f t="shared" si="9"/>
        <v>1.1342957975673043E-3</v>
      </c>
      <c r="Q66" s="14">
        <v>0</v>
      </c>
      <c r="R66" s="27">
        <f t="shared" si="10"/>
        <v>0</v>
      </c>
      <c r="S66" s="8">
        <v>938667.69004150026</v>
      </c>
      <c r="T66" s="23">
        <f t="shared" si="11"/>
        <v>9.9033421355931828E-4</v>
      </c>
      <c r="U66" s="14">
        <v>0</v>
      </c>
      <c r="V66" s="27">
        <f t="shared" si="12"/>
        <v>0</v>
      </c>
      <c r="W66" s="8">
        <v>938667.68841150007</v>
      </c>
      <c r="X66" s="23">
        <f t="shared" si="13"/>
        <v>1.1258368482070316E-3</v>
      </c>
      <c r="Y66" s="14">
        <v>0</v>
      </c>
      <c r="Z66" s="27">
        <f t="shared" si="14"/>
        <v>0</v>
      </c>
    </row>
    <row r="67" spans="1:26" x14ac:dyDescent="0.25">
      <c r="B67" s="21" t="s">
        <v>36</v>
      </c>
      <c r="C67" s="8">
        <v>20880450.62476993</v>
      </c>
      <c r="D67" s="23">
        <f t="shared" si="3"/>
        <v>1.6213859984300159E-2</v>
      </c>
      <c r="E67" s="14">
        <v>18792193.557207271</v>
      </c>
      <c r="F67" s="27">
        <f t="shared" si="4"/>
        <v>2.2540418576848697E-2</v>
      </c>
      <c r="G67" s="8">
        <v>13859007.686042879</v>
      </c>
      <c r="H67" s="23">
        <f t="shared" si="5"/>
        <v>3.0739871177890808E-2</v>
      </c>
      <c r="I67" s="14">
        <v>0</v>
      </c>
      <c r="J67" s="27">
        <f t="shared" si="6"/>
        <v>0</v>
      </c>
      <c r="K67" s="8">
        <v>0</v>
      </c>
      <c r="L67" s="23">
        <f t="shared" si="7"/>
        <v>0</v>
      </c>
      <c r="M67" s="14">
        <v>0</v>
      </c>
      <c r="N67" s="27">
        <f t="shared" si="8"/>
        <v>0</v>
      </c>
      <c r="O67" s="8">
        <v>18792193.557981271</v>
      </c>
      <c r="P67" s="23">
        <f t="shared" si="9"/>
        <v>2.2708681933675492E-2</v>
      </c>
      <c r="Q67" s="14">
        <v>0</v>
      </c>
      <c r="R67" s="27">
        <f t="shared" si="10"/>
        <v>0</v>
      </c>
      <c r="S67" s="8">
        <v>18792193.548292272</v>
      </c>
      <c r="T67" s="23">
        <f t="shared" si="11"/>
        <v>1.9826561003585531E-2</v>
      </c>
      <c r="U67" s="14">
        <v>0</v>
      </c>
      <c r="V67" s="27">
        <f t="shared" si="12"/>
        <v>0</v>
      </c>
      <c r="W67" s="8">
        <v>18792193.568731267</v>
      </c>
      <c r="X67" s="23">
        <f t="shared" si="13"/>
        <v>2.2539333397233036E-2</v>
      </c>
      <c r="Y67" s="14">
        <v>0</v>
      </c>
      <c r="Z67" s="27">
        <f t="shared" si="14"/>
        <v>0</v>
      </c>
    </row>
    <row r="68" spans="1:26" x14ac:dyDescent="0.25">
      <c r="B68" s="21" t="s">
        <v>72</v>
      </c>
      <c r="C68" s="8">
        <v>153911763.92995965</v>
      </c>
      <c r="D68" s="23">
        <f t="shared" si="3"/>
        <v>0.11951388574615697</v>
      </c>
      <c r="E68" s="14">
        <v>107221349.11661123</v>
      </c>
      <c r="F68" s="27">
        <f t="shared" si="4"/>
        <v>0.12860734336870086</v>
      </c>
      <c r="G68" s="8">
        <v>31928502.535022259</v>
      </c>
      <c r="H68" s="23">
        <f t="shared" si="5"/>
        <v>7.0818782777497896E-2</v>
      </c>
      <c r="I68" s="14">
        <v>5845726.9111350011</v>
      </c>
      <c r="J68" s="27">
        <f t="shared" si="6"/>
        <v>1.4635322583646422E-2</v>
      </c>
      <c r="K68" s="8">
        <v>0</v>
      </c>
      <c r="L68" s="23">
        <f t="shared" si="7"/>
        <v>0</v>
      </c>
      <c r="M68" s="14">
        <v>0</v>
      </c>
      <c r="N68" s="27">
        <f t="shared" si="8"/>
        <v>0</v>
      </c>
      <c r="O68" s="8">
        <v>107221349.12850377</v>
      </c>
      <c r="P68" s="23">
        <f t="shared" si="9"/>
        <v>0.12956739224435315</v>
      </c>
      <c r="Q68" s="14">
        <v>0</v>
      </c>
      <c r="R68" s="27">
        <f t="shared" si="10"/>
        <v>0</v>
      </c>
      <c r="S68" s="8">
        <v>110564897.14741378</v>
      </c>
      <c r="T68" s="23">
        <f t="shared" si="11"/>
        <v>0.11665065456648444</v>
      </c>
      <c r="U68" s="14">
        <v>0</v>
      </c>
      <c r="V68" s="27">
        <f t="shared" si="12"/>
        <v>0</v>
      </c>
      <c r="W68" s="8">
        <v>107221349.06581111</v>
      </c>
      <c r="X68" s="23">
        <f t="shared" si="13"/>
        <v>0.12860115159289401</v>
      </c>
      <c r="Y68" s="14">
        <v>0</v>
      </c>
      <c r="Z68" s="27">
        <f t="shared" si="14"/>
        <v>0</v>
      </c>
    </row>
    <row r="69" spans="1:26" x14ac:dyDescent="0.25">
      <c r="B69" s="21" t="s">
        <v>32</v>
      </c>
      <c r="C69" s="8">
        <v>14741640.04431236</v>
      </c>
      <c r="D69" s="23">
        <f t="shared" si="3"/>
        <v>1.1447017687151406E-2</v>
      </c>
      <c r="E69" s="14">
        <v>12928526.256272666</v>
      </c>
      <c r="F69" s="27">
        <f t="shared" si="4"/>
        <v>1.5507204760904558E-2</v>
      </c>
      <c r="G69" s="8">
        <v>9771958.701305937</v>
      </c>
      <c r="H69" s="23">
        <f t="shared" si="5"/>
        <v>2.1674621909354232E-2</v>
      </c>
      <c r="I69" s="14">
        <v>9357516.4284880236</v>
      </c>
      <c r="J69" s="27">
        <f t="shared" si="6"/>
        <v>2.3427415203373405E-2</v>
      </c>
      <c r="K69" s="8">
        <v>6792075.2054625787</v>
      </c>
      <c r="L69" s="23">
        <f t="shared" si="7"/>
        <v>2.3410328566796354E-2</v>
      </c>
      <c r="M69" s="14">
        <v>6314414.5571632469</v>
      </c>
      <c r="N69" s="27">
        <f t="shared" si="8"/>
        <v>2.6184352258018191E-2</v>
      </c>
      <c r="O69" s="8">
        <v>12708599.036757071</v>
      </c>
      <c r="P69" s="23">
        <f t="shared" si="9"/>
        <v>1.5357203109786034E-2</v>
      </c>
      <c r="Q69" s="14">
        <v>6792075.2084596939</v>
      </c>
      <c r="R69" s="27">
        <f t="shared" si="10"/>
        <v>2.3517386869647834E-2</v>
      </c>
      <c r="S69" s="8">
        <v>17624731.54917321</v>
      </c>
      <c r="T69" s="23">
        <f t="shared" si="11"/>
        <v>1.8594839092813415E-2</v>
      </c>
      <c r="U69" s="14">
        <v>7532132.8774968591</v>
      </c>
      <c r="V69" s="27">
        <f t="shared" si="12"/>
        <v>2.7320721906382919E-2</v>
      </c>
      <c r="W69" s="8">
        <v>12928526.259204857</v>
      </c>
      <c r="X69" s="23">
        <f t="shared" si="13"/>
        <v>1.5506458180378029E-2</v>
      </c>
      <c r="Y69" s="14">
        <v>7575764.9897964913</v>
      </c>
      <c r="Z69" s="27">
        <f t="shared" si="14"/>
        <v>2.4290919978443671E-2</v>
      </c>
    </row>
    <row r="70" spans="1:26" x14ac:dyDescent="0.25">
      <c r="B70" s="21" t="s">
        <v>33</v>
      </c>
      <c r="C70" s="8">
        <v>470187947.98632085</v>
      </c>
      <c r="D70" s="23">
        <f t="shared" si="3"/>
        <v>0.36510522171930432</v>
      </c>
      <c r="E70" s="14">
        <v>425380353.0933249</v>
      </c>
      <c r="F70" s="27">
        <f t="shared" si="4"/>
        <v>0.51022522644323798</v>
      </c>
      <c r="G70" s="8">
        <v>247211092.92896837</v>
      </c>
      <c r="H70" s="23">
        <f t="shared" si="5"/>
        <v>0.54832476628432181</v>
      </c>
      <c r="I70" s="14">
        <v>226546875.62404293</v>
      </c>
      <c r="J70" s="27">
        <f t="shared" si="6"/>
        <v>0.56718123434051104</v>
      </c>
      <c r="K70" s="8">
        <v>199531407.65431118</v>
      </c>
      <c r="L70" s="23">
        <f t="shared" si="7"/>
        <v>0.68772733977180422</v>
      </c>
      <c r="M70" s="14">
        <v>180629124.50097373</v>
      </c>
      <c r="N70" s="27">
        <f t="shared" si="8"/>
        <v>0.7490253579606152</v>
      </c>
      <c r="O70" s="8">
        <v>423127529.27830487</v>
      </c>
      <c r="P70" s="23">
        <f t="shared" si="9"/>
        <v>0.51131170238942503</v>
      </c>
      <c r="Q70" s="14">
        <v>199531407.57942861</v>
      </c>
      <c r="R70" s="27">
        <f t="shared" si="10"/>
        <v>0.69087240065396149</v>
      </c>
      <c r="S70" s="8">
        <v>450124368.64220548</v>
      </c>
      <c r="T70" s="23">
        <f t="shared" si="11"/>
        <v>0.4749002946968961</v>
      </c>
      <c r="U70" s="14">
        <v>215115523.6694409</v>
      </c>
      <c r="V70" s="27">
        <f t="shared" si="12"/>
        <v>0.78027186927056147</v>
      </c>
      <c r="W70" s="8">
        <v>425420493.50537747</v>
      </c>
      <c r="X70" s="23">
        <f t="shared" si="13"/>
        <v>0.51024880634945924</v>
      </c>
      <c r="Y70" s="14">
        <v>220492568.31720024</v>
      </c>
      <c r="Z70" s="27">
        <f t="shared" si="14"/>
        <v>0.70698699603913051</v>
      </c>
    </row>
    <row r="71" spans="1:26" x14ac:dyDescent="0.25">
      <c r="B71" s="21" t="s">
        <v>73</v>
      </c>
      <c r="C71" s="8">
        <v>77621709.725231349</v>
      </c>
      <c r="D71" s="23">
        <f t="shared" si="3"/>
        <v>6.0273964189925533E-2</v>
      </c>
      <c r="E71" s="14">
        <v>54066802.978577361</v>
      </c>
      <c r="F71" s="27">
        <f t="shared" si="4"/>
        <v>6.485077787961302E-2</v>
      </c>
      <c r="G71" s="8">
        <v>23908138.435442336</v>
      </c>
      <c r="H71" s="23">
        <f t="shared" si="5"/>
        <v>5.3029272532175105E-2</v>
      </c>
      <c r="I71" s="14">
        <v>71206583.709640622</v>
      </c>
      <c r="J71" s="27">
        <f t="shared" si="6"/>
        <v>0.17827232412874955</v>
      </c>
      <c r="K71" s="8">
        <v>53045383.467201501</v>
      </c>
      <c r="L71" s="23">
        <f t="shared" si="7"/>
        <v>0.18283217107492558</v>
      </c>
      <c r="M71" s="14">
        <v>23445980.230686735</v>
      </c>
      <c r="N71" s="27">
        <f t="shared" si="8"/>
        <v>9.7224817888839229E-2</v>
      </c>
      <c r="O71" s="8">
        <v>52746036.04105904</v>
      </c>
      <c r="P71" s="23">
        <f t="shared" si="9"/>
        <v>6.3738857947739508E-2</v>
      </c>
      <c r="Q71" s="14">
        <v>51724616.488786846</v>
      </c>
      <c r="R71" s="27">
        <f t="shared" si="10"/>
        <v>0.17909516301231107</v>
      </c>
      <c r="S71" s="8">
        <v>54208077.06538219</v>
      </c>
      <c r="T71" s="23">
        <f t="shared" si="11"/>
        <v>5.7191819787399636E-2</v>
      </c>
      <c r="U71" s="14">
        <v>53045383.457877502</v>
      </c>
      <c r="V71" s="27">
        <f t="shared" si="12"/>
        <v>0.19240740882305554</v>
      </c>
      <c r="W71" s="8">
        <v>54066802.962652959</v>
      </c>
      <c r="X71" s="23">
        <f t="shared" si="13"/>
        <v>6.4847655663011372E-2</v>
      </c>
      <c r="Y71" s="14">
        <v>53045383.467270494</v>
      </c>
      <c r="Z71" s="27">
        <f t="shared" si="14"/>
        <v>0.17008462733001703</v>
      </c>
    </row>
    <row r="72" spans="1:26" x14ac:dyDescent="0.25">
      <c r="B72" s="21" t="s">
        <v>34</v>
      </c>
      <c r="C72" s="8">
        <v>32182239.381264601</v>
      </c>
      <c r="D72" s="23">
        <f t="shared" si="3"/>
        <v>2.49898018335897E-2</v>
      </c>
      <c r="E72" s="14">
        <v>5529964.6909953998</v>
      </c>
      <c r="F72" s="27">
        <f t="shared" si="4"/>
        <v>6.6329520537757869E-3</v>
      </c>
      <c r="G72" s="8">
        <v>5162371.1010855995</v>
      </c>
      <c r="H72" s="23">
        <f t="shared" si="5"/>
        <v>1.1450359666056878E-2</v>
      </c>
      <c r="I72" s="14">
        <v>1793680.7171399998</v>
      </c>
      <c r="J72" s="27">
        <f t="shared" si="6"/>
        <v>4.4906469813714338E-3</v>
      </c>
      <c r="K72" s="8">
        <v>0</v>
      </c>
      <c r="L72" s="23">
        <f t="shared" si="7"/>
        <v>0</v>
      </c>
      <c r="M72" s="14">
        <v>0</v>
      </c>
      <c r="N72" s="27">
        <f t="shared" si="8"/>
        <v>0</v>
      </c>
      <c r="O72" s="8">
        <v>5529964.6943546003</v>
      </c>
      <c r="P72" s="23">
        <f t="shared" si="9"/>
        <v>6.6824667892598968E-3</v>
      </c>
      <c r="Q72" s="14">
        <v>0</v>
      </c>
      <c r="R72" s="27">
        <f t="shared" si="10"/>
        <v>0</v>
      </c>
      <c r="S72" s="8">
        <v>9839799.8607484978</v>
      </c>
      <c r="T72" s="23">
        <f t="shared" si="11"/>
        <v>1.0381406071668048E-2</v>
      </c>
      <c r="U72" s="14">
        <v>0</v>
      </c>
      <c r="V72" s="27">
        <f t="shared" si="12"/>
        <v>0</v>
      </c>
      <c r="W72" s="8">
        <v>5529964.6906253984</v>
      </c>
      <c r="X72" s="23">
        <f t="shared" si="13"/>
        <v>6.6326327142737888E-3</v>
      </c>
      <c r="Y72" s="14">
        <v>0</v>
      </c>
      <c r="Z72" s="27">
        <f t="shared" si="14"/>
        <v>0</v>
      </c>
    </row>
    <row r="73" spans="1:26" x14ac:dyDescent="0.25">
      <c r="B73" s="21" t="s">
        <v>39</v>
      </c>
      <c r="C73" s="8">
        <v>143953210.96168303</v>
      </c>
      <c r="D73" s="23">
        <f t="shared" si="3"/>
        <v>0.11178097871385709</v>
      </c>
      <c r="E73" s="14">
        <v>93520023.861461461</v>
      </c>
      <c r="F73" s="27">
        <f t="shared" si="4"/>
        <v>0.11217319983093495</v>
      </c>
      <c r="G73" s="8">
        <v>92351407.049172446</v>
      </c>
      <c r="H73" s="23">
        <f t="shared" si="5"/>
        <v>0.20483936657654689</v>
      </c>
      <c r="I73" s="14">
        <v>45469377.954899997</v>
      </c>
      <c r="J73" s="27">
        <f t="shared" si="6"/>
        <v>0.1138368288775395</v>
      </c>
      <c r="K73" s="8">
        <v>30762696.161899999</v>
      </c>
      <c r="L73" s="23">
        <f t="shared" si="7"/>
        <v>0.10603016058647378</v>
      </c>
      <c r="M73" s="14">
        <v>30762696.161899999</v>
      </c>
      <c r="N73" s="27">
        <f t="shared" si="8"/>
        <v>0.12756547189252737</v>
      </c>
      <c r="O73" s="8">
        <v>93369513.075573489</v>
      </c>
      <c r="P73" s="23">
        <f t="shared" si="9"/>
        <v>0.11282868964676224</v>
      </c>
      <c r="Q73" s="14">
        <v>30762696.161899999</v>
      </c>
      <c r="R73" s="27">
        <f t="shared" si="10"/>
        <v>0.10651504946407957</v>
      </c>
      <c r="S73" s="8">
        <v>93520024.05270645</v>
      </c>
      <c r="T73" s="23">
        <f t="shared" si="11"/>
        <v>9.8667590729783011E-2</v>
      </c>
      <c r="U73" s="14">
        <v>0</v>
      </c>
      <c r="V73" s="27">
        <f t="shared" si="12"/>
        <v>0</v>
      </c>
      <c r="W73" s="8">
        <v>93520023.880460471</v>
      </c>
      <c r="X73" s="23">
        <f t="shared" si="13"/>
        <v>0.11216779934973843</v>
      </c>
      <c r="Y73" s="14">
        <v>30762696.161899999</v>
      </c>
      <c r="Z73" s="27">
        <f t="shared" si="14"/>
        <v>9.8637456652409E-2</v>
      </c>
    </row>
    <row r="77" spans="1:26" x14ac:dyDescent="0.25">
      <c r="A77" s="3" t="s">
        <v>44</v>
      </c>
      <c r="B77" s="3" t="s">
        <v>45</v>
      </c>
    </row>
    <row r="78" spans="1:26" x14ac:dyDescent="0.25">
      <c r="B78" s="4"/>
      <c r="C78" s="75" t="s">
        <v>51</v>
      </c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6" t="s">
        <v>52</v>
      </c>
      <c r="P78" s="76"/>
      <c r="Q78" s="76"/>
      <c r="R78" s="76"/>
      <c r="S78" s="77" t="s">
        <v>53</v>
      </c>
      <c r="T78" s="77"/>
      <c r="U78" s="77"/>
      <c r="V78" s="77"/>
      <c r="W78" s="78" t="s">
        <v>54</v>
      </c>
      <c r="X78" s="78"/>
      <c r="Y78" s="78"/>
      <c r="Z78" s="78"/>
    </row>
    <row r="79" spans="1:26" x14ac:dyDescent="0.25">
      <c r="B79" s="24" t="s">
        <v>46</v>
      </c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8"/>
      <c r="N79" s="29"/>
      <c r="O79" s="25"/>
      <c r="P79" s="25"/>
      <c r="Q79" s="28"/>
      <c r="R79" s="29"/>
      <c r="S79" s="25"/>
      <c r="T79" s="25"/>
      <c r="U79" s="28"/>
      <c r="V79" s="29"/>
      <c r="W79" s="25"/>
      <c r="X79" s="25"/>
      <c r="Y79" s="28"/>
      <c r="Z79" s="29"/>
    </row>
    <row r="80" spans="1:26" x14ac:dyDescent="0.25">
      <c r="B80" s="24"/>
      <c r="C80" s="79" t="s">
        <v>10</v>
      </c>
      <c r="D80" s="79"/>
      <c r="E80" s="79" t="s">
        <v>11</v>
      </c>
      <c r="F80" s="79"/>
      <c r="G80" s="79" t="s">
        <v>12</v>
      </c>
      <c r="H80" s="79"/>
      <c r="I80" s="79" t="s">
        <v>13</v>
      </c>
      <c r="J80" s="79"/>
      <c r="K80" s="79" t="s">
        <v>14</v>
      </c>
      <c r="L80" s="79"/>
      <c r="M80" s="79" t="s">
        <v>15</v>
      </c>
      <c r="N80" s="80"/>
      <c r="O80" s="79" t="s">
        <v>11</v>
      </c>
      <c r="P80" s="79"/>
      <c r="Q80" s="79" t="s">
        <v>14</v>
      </c>
      <c r="R80" s="80"/>
      <c r="S80" s="79" t="s">
        <v>11</v>
      </c>
      <c r="T80" s="79"/>
      <c r="U80" s="79" t="s">
        <v>14</v>
      </c>
      <c r="V80" s="80"/>
      <c r="W80" s="79" t="s">
        <v>11</v>
      </c>
      <c r="X80" s="79"/>
      <c r="Y80" s="79" t="s">
        <v>14</v>
      </c>
      <c r="Z80" s="80"/>
    </row>
    <row r="81" spans="1:26" x14ac:dyDescent="0.25">
      <c r="B81" s="21" t="s">
        <v>31</v>
      </c>
      <c r="C81" s="21" t="s">
        <v>47</v>
      </c>
      <c r="D81" s="21" t="s">
        <v>43</v>
      </c>
      <c r="E81" s="26" t="s">
        <v>47</v>
      </c>
      <c r="F81" s="26" t="s">
        <v>43</v>
      </c>
      <c r="G81" s="21" t="s">
        <v>47</v>
      </c>
      <c r="H81" s="21" t="s">
        <v>43</v>
      </c>
      <c r="I81" s="26" t="s">
        <v>47</v>
      </c>
      <c r="J81" s="26" t="s">
        <v>43</v>
      </c>
      <c r="K81" s="21" t="s">
        <v>47</v>
      </c>
      <c r="L81" s="21" t="s">
        <v>43</v>
      </c>
      <c r="M81" s="26" t="s">
        <v>47</v>
      </c>
      <c r="N81" s="26" t="s">
        <v>43</v>
      </c>
      <c r="O81" s="21" t="s">
        <v>47</v>
      </c>
      <c r="P81" s="21" t="s">
        <v>43</v>
      </c>
      <c r="Q81" s="26" t="s">
        <v>47</v>
      </c>
      <c r="R81" s="26" t="s">
        <v>43</v>
      </c>
      <c r="S81" s="21" t="s">
        <v>47</v>
      </c>
      <c r="T81" s="21" t="s">
        <v>43</v>
      </c>
      <c r="U81" s="26" t="s">
        <v>47</v>
      </c>
      <c r="V81" s="26" t="s">
        <v>43</v>
      </c>
      <c r="W81" s="21" t="s">
        <v>47</v>
      </c>
      <c r="X81" s="21" t="s">
        <v>43</v>
      </c>
      <c r="Y81" s="26" t="s">
        <v>47</v>
      </c>
      <c r="Z81" s="26" t="s">
        <v>43</v>
      </c>
    </row>
    <row r="82" spans="1:26" x14ac:dyDescent="0.25">
      <c r="B82" s="21" t="s">
        <v>69</v>
      </c>
      <c r="C82" s="33">
        <v>70004.068037157471</v>
      </c>
      <c r="D82" s="23">
        <f>C82/SUM($C$82:$C$91)</f>
        <v>0.24401442418062</v>
      </c>
      <c r="E82" s="14">
        <v>22943.391753629629</v>
      </c>
      <c r="F82" s="27">
        <f>E82/SUM($E$82:$E$91)</f>
        <v>0.11368626546618417</v>
      </c>
      <c r="G82" s="33">
        <v>6148.5601360684141</v>
      </c>
      <c r="H82" s="23">
        <f>G82/SUM($G$82:$G$91)</f>
        <v>4.3416105144778797E-2</v>
      </c>
      <c r="I82" s="14">
        <v>10152.379035643977</v>
      </c>
      <c r="J82" s="27">
        <f>I82/SUM($I$82:$I$91)</f>
        <v>7.6106769600463239E-2</v>
      </c>
      <c r="K82" s="33">
        <v>0</v>
      </c>
      <c r="L82" s="23">
        <f>K82/SUM($K$82:$K$91)</f>
        <v>0</v>
      </c>
      <c r="M82" s="14">
        <v>0</v>
      </c>
      <c r="N82" s="27">
        <f>M82/SUM($M$82:$M$91)</f>
        <v>0</v>
      </c>
      <c r="O82" s="33">
        <v>22653.94459576282</v>
      </c>
      <c r="P82" s="23">
        <f>O82/SUM(O$82:O$91)</f>
        <v>0.11273817573174562</v>
      </c>
      <c r="Q82" s="14">
        <v>0</v>
      </c>
      <c r="R82" s="27">
        <f>Q82/SUM(Q$82:Q$91)</f>
        <v>0</v>
      </c>
      <c r="S82" s="33">
        <v>25033.698398602413</v>
      </c>
      <c r="T82" s="23">
        <f>S82/SUM(S$82:S$91)</f>
        <v>0.11873871925041521</v>
      </c>
      <c r="U82" s="14">
        <v>0</v>
      </c>
      <c r="V82" s="27">
        <f>U82/SUM(U$82:U$91)</f>
        <v>0</v>
      </c>
      <c r="W82" s="33">
        <v>22943.3917572795</v>
      </c>
      <c r="X82" s="23">
        <f>W82/SUM(W$82:W$91)</f>
        <v>0.1136920275557935</v>
      </c>
      <c r="Y82" s="14">
        <v>0</v>
      </c>
      <c r="Z82" s="27">
        <f>Y82/SUM(Y$82:Y$91)</f>
        <v>0</v>
      </c>
    </row>
    <row r="83" spans="1:26" x14ac:dyDescent="0.25">
      <c r="B83" s="21" t="s">
        <v>70</v>
      </c>
      <c r="C83" s="33">
        <v>0</v>
      </c>
      <c r="D83" s="23">
        <f t="shared" ref="D83:D91" si="15">C83/SUM($C$82:$C$91)</f>
        <v>0</v>
      </c>
      <c r="E83" s="14">
        <v>0</v>
      </c>
      <c r="F83" s="27">
        <f t="shared" ref="F83:F91" si="16">E83/SUM($E$82:$E$91)</f>
        <v>0</v>
      </c>
      <c r="G83" s="33">
        <v>0</v>
      </c>
      <c r="H83" s="23">
        <f t="shared" ref="H83:H91" si="17">G83/SUM($G$82:$G$91)</f>
        <v>0</v>
      </c>
      <c r="I83" s="14">
        <v>0</v>
      </c>
      <c r="J83" s="27">
        <f t="shared" ref="J83:J91" si="18">I83/SUM($I$82:$I$91)</f>
        <v>0</v>
      </c>
      <c r="K83" s="33">
        <v>0</v>
      </c>
      <c r="L83" s="23">
        <f t="shared" ref="L83:L91" si="19">K83/SUM($K$82:$K$91)</f>
        <v>0</v>
      </c>
      <c r="M83" s="14">
        <v>0</v>
      </c>
      <c r="N83" s="27">
        <f t="shared" ref="N83:N91" si="20">M83/SUM($M$82:$M$91)</f>
        <v>0</v>
      </c>
      <c r="O83" s="33">
        <v>0</v>
      </c>
      <c r="P83" s="23">
        <f t="shared" ref="P83:P91" si="21">O83/SUM(O$82:O$91)</f>
        <v>0</v>
      </c>
      <c r="Q83" s="14">
        <v>0</v>
      </c>
      <c r="R83" s="27">
        <f t="shared" ref="R83:R91" si="22">Q83/SUM(Q$82:Q$91)</f>
        <v>0</v>
      </c>
      <c r="S83" s="33">
        <v>0</v>
      </c>
      <c r="T83" s="23">
        <f t="shared" ref="T83:T91" si="23">S83/SUM(S$82:S$91)</f>
        <v>0</v>
      </c>
      <c r="U83" s="14">
        <v>0</v>
      </c>
      <c r="V83" s="27">
        <f t="shared" ref="V83:V91" si="24">U83/SUM(U$82:U$91)</f>
        <v>0</v>
      </c>
      <c r="W83" s="33">
        <v>0</v>
      </c>
      <c r="X83" s="23">
        <f t="shared" ref="X83:X91" si="25">W83/SUM(W$82:W$91)</f>
        <v>0</v>
      </c>
      <c r="Y83" s="14">
        <v>0</v>
      </c>
      <c r="Z83" s="27">
        <f t="shared" ref="Z83:Z91" si="26">Y83/SUM(Y$82:Y$91)</f>
        <v>0</v>
      </c>
    </row>
    <row r="84" spans="1:26" x14ac:dyDescent="0.25">
      <c r="B84" s="21" t="s">
        <v>71</v>
      </c>
      <c r="C84" s="33">
        <v>600.36400094176065</v>
      </c>
      <c r="D84" s="23">
        <f t="shared" si="15"/>
        <v>2.0926994687054117E-3</v>
      </c>
      <c r="E84" s="14">
        <v>107.15385105125696</v>
      </c>
      <c r="F84" s="27">
        <f t="shared" si="16"/>
        <v>5.3095554864550419E-4</v>
      </c>
      <c r="G84" s="33">
        <v>107.15385007751262</v>
      </c>
      <c r="H84" s="23">
        <f t="shared" si="17"/>
        <v>7.5663288943741524E-4</v>
      </c>
      <c r="I84" s="14">
        <v>0</v>
      </c>
      <c r="J84" s="27">
        <f t="shared" si="18"/>
        <v>0</v>
      </c>
      <c r="K84" s="33">
        <v>0</v>
      </c>
      <c r="L84" s="23">
        <f t="shared" si="19"/>
        <v>0</v>
      </c>
      <c r="M84" s="14">
        <v>0</v>
      </c>
      <c r="N84" s="27">
        <f t="shared" si="20"/>
        <v>0</v>
      </c>
      <c r="O84" s="33">
        <v>107.1538518469191</v>
      </c>
      <c r="P84" s="23">
        <f t="shared" si="21"/>
        <v>5.3325502447423205E-4</v>
      </c>
      <c r="Q84" s="14">
        <v>0</v>
      </c>
      <c r="R84" s="27">
        <f t="shared" si="22"/>
        <v>0</v>
      </c>
      <c r="S84" s="33">
        <v>107.15385101586882</v>
      </c>
      <c r="T84" s="23">
        <f t="shared" si="23"/>
        <v>5.0824735641475923E-4</v>
      </c>
      <c r="U84" s="14">
        <v>0</v>
      </c>
      <c r="V84" s="27">
        <f t="shared" si="24"/>
        <v>0</v>
      </c>
      <c r="W84" s="33">
        <v>107.15385082979577</v>
      </c>
      <c r="X84" s="23">
        <f t="shared" si="25"/>
        <v>5.3098245848437996E-4</v>
      </c>
      <c r="Y84" s="14">
        <v>0</v>
      </c>
      <c r="Z84" s="27">
        <f t="shared" si="26"/>
        <v>0</v>
      </c>
    </row>
    <row r="85" spans="1:26" x14ac:dyDescent="0.25">
      <c r="B85" s="21" t="s">
        <v>36</v>
      </c>
      <c r="C85" s="33">
        <v>3998.0206723477909</v>
      </c>
      <c r="D85" s="23">
        <f t="shared" si="15"/>
        <v>1.3935971716777028E-2</v>
      </c>
      <c r="E85" s="14">
        <v>3658.9127648566982</v>
      </c>
      <c r="F85" s="27">
        <f t="shared" si="16"/>
        <v>1.8130193319708391E-2</v>
      </c>
      <c r="G85" s="33">
        <v>2552.3035264614309</v>
      </c>
      <c r="H85" s="23">
        <f t="shared" si="17"/>
        <v>1.802228095911498E-2</v>
      </c>
      <c r="I85" s="14">
        <v>0</v>
      </c>
      <c r="J85" s="27">
        <f t="shared" si="18"/>
        <v>0</v>
      </c>
      <c r="K85" s="33">
        <v>0</v>
      </c>
      <c r="L85" s="23">
        <f t="shared" si="19"/>
        <v>0</v>
      </c>
      <c r="M85" s="14">
        <v>0</v>
      </c>
      <c r="N85" s="27">
        <f t="shared" si="20"/>
        <v>0</v>
      </c>
      <c r="O85" s="33">
        <v>3658.9127650309056</v>
      </c>
      <c r="P85" s="23">
        <f t="shared" si="21"/>
        <v>1.8208711888892636E-2</v>
      </c>
      <c r="Q85" s="14">
        <v>0</v>
      </c>
      <c r="R85" s="27">
        <f t="shared" si="22"/>
        <v>0</v>
      </c>
      <c r="S85" s="33">
        <v>3658.9127632500399</v>
      </c>
      <c r="T85" s="23">
        <f t="shared" si="23"/>
        <v>1.7354791467071532E-2</v>
      </c>
      <c r="U85" s="14">
        <v>0</v>
      </c>
      <c r="V85" s="27">
        <f t="shared" si="24"/>
        <v>0</v>
      </c>
      <c r="W85" s="33">
        <v>3658.9127671464448</v>
      </c>
      <c r="X85" s="23">
        <f t="shared" si="25"/>
        <v>1.8131112241269769E-2</v>
      </c>
      <c r="Y85" s="14">
        <v>0</v>
      </c>
      <c r="Z85" s="27">
        <f t="shared" si="26"/>
        <v>0</v>
      </c>
    </row>
    <row r="86" spans="1:26" x14ac:dyDescent="0.25">
      <c r="B86" s="21" t="s">
        <v>72</v>
      </c>
      <c r="C86" s="33">
        <v>22314.059702364812</v>
      </c>
      <c r="D86" s="23">
        <f t="shared" si="15"/>
        <v>7.7780514505448442E-2</v>
      </c>
      <c r="E86" s="14">
        <v>15676.777759766675</v>
      </c>
      <c r="F86" s="27">
        <f t="shared" si="16"/>
        <v>7.7679635913868658E-2</v>
      </c>
      <c r="G86" s="33">
        <v>4361.3161054936581</v>
      </c>
      <c r="H86" s="23">
        <f t="shared" si="17"/>
        <v>3.0796048898499861E-2</v>
      </c>
      <c r="I86" s="14">
        <v>1804.8479003607674</v>
      </c>
      <c r="J86" s="27">
        <f t="shared" si="18"/>
        <v>1.352994631449197E-2</v>
      </c>
      <c r="K86" s="33">
        <v>0</v>
      </c>
      <c r="L86" s="23">
        <f t="shared" si="19"/>
        <v>0</v>
      </c>
      <c r="M86" s="14">
        <v>0</v>
      </c>
      <c r="N86" s="27">
        <f t="shared" si="20"/>
        <v>0</v>
      </c>
      <c r="O86" s="33">
        <v>15676.777761340771</v>
      </c>
      <c r="P86" s="23">
        <f t="shared" si="21"/>
        <v>7.8016052290342655E-2</v>
      </c>
      <c r="Q86" s="14">
        <v>0</v>
      </c>
      <c r="R86" s="27">
        <f t="shared" si="22"/>
        <v>0</v>
      </c>
      <c r="S86" s="33">
        <v>16175.25537918683</v>
      </c>
      <c r="T86" s="23">
        <f t="shared" si="23"/>
        <v>7.6721748288709063E-2</v>
      </c>
      <c r="U86" s="14">
        <v>0</v>
      </c>
      <c r="V86" s="27">
        <f t="shared" si="24"/>
        <v>0</v>
      </c>
      <c r="W86" s="33">
        <v>15676.770752665338</v>
      </c>
      <c r="X86" s="23">
        <f t="shared" si="25"/>
        <v>7.7683538303894753E-2</v>
      </c>
      <c r="Y86" s="14">
        <v>0</v>
      </c>
      <c r="Z86" s="27">
        <f t="shared" si="26"/>
        <v>0</v>
      </c>
    </row>
    <row r="87" spans="1:26" x14ac:dyDescent="0.25">
      <c r="B87" s="21" t="s">
        <v>32</v>
      </c>
      <c r="C87" s="33">
        <v>0</v>
      </c>
      <c r="D87" s="23">
        <f t="shared" si="15"/>
        <v>0</v>
      </c>
      <c r="E87" s="14">
        <v>0</v>
      </c>
      <c r="F87" s="27">
        <f t="shared" si="16"/>
        <v>0</v>
      </c>
      <c r="G87" s="33">
        <v>0</v>
      </c>
      <c r="H87" s="23">
        <f t="shared" si="17"/>
        <v>0</v>
      </c>
      <c r="I87" s="14">
        <v>0</v>
      </c>
      <c r="J87" s="27">
        <f t="shared" si="18"/>
        <v>0</v>
      </c>
      <c r="K87" s="33">
        <v>0</v>
      </c>
      <c r="L87" s="23">
        <f t="shared" si="19"/>
        <v>0</v>
      </c>
      <c r="M87" s="14">
        <v>0</v>
      </c>
      <c r="N87" s="27">
        <f t="shared" si="20"/>
        <v>0</v>
      </c>
      <c r="O87" s="33">
        <v>0</v>
      </c>
      <c r="P87" s="23">
        <f t="shared" si="21"/>
        <v>0</v>
      </c>
      <c r="Q87" s="14">
        <v>0</v>
      </c>
      <c r="R87" s="27">
        <f t="shared" si="22"/>
        <v>0</v>
      </c>
      <c r="S87" s="33">
        <v>0</v>
      </c>
      <c r="T87" s="23">
        <f t="shared" si="23"/>
        <v>0</v>
      </c>
      <c r="U87" s="14">
        <v>0</v>
      </c>
      <c r="V87" s="27">
        <f t="shared" si="24"/>
        <v>0</v>
      </c>
      <c r="W87" s="33">
        <v>0</v>
      </c>
      <c r="X87" s="23">
        <f t="shared" si="25"/>
        <v>0</v>
      </c>
      <c r="Y87" s="14">
        <v>0</v>
      </c>
      <c r="Z87" s="27">
        <f t="shared" si="26"/>
        <v>0</v>
      </c>
    </row>
    <row r="88" spans="1:26" x14ac:dyDescent="0.25">
      <c r="B88" s="21" t="s">
        <v>33</v>
      </c>
      <c r="C88" s="33">
        <v>140555.93003155506</v>
      </c>
      <c r="D88" s="23">
        <f t="shared" si="15"/>
        <v>0.48993830349425627</v>
      </c>
      <c r="E88" s="14">
        <v>126956.70743816285</v>
      </c>
      <c r="F88" s="27">
        <f t="shared" si="16"/>
        <v>0.62908022054953283</v>
      </c>
      <c r="G88" s="33">
        <v>99586.984915084555</v>
      </c>
      <c r="H88" s="23">
        <f t="shared" si="17"/>
        <v>0.7032018736811948</v>
      </c>
      <c r="I88" s="14">
        <v>90478.777309940197</v>
      </c>
      <c r="J88" s="27">
        <f t="shared" si="18"/>
        <v>0.67826934300650354</v>
      </c>
      <c r="K88" s="33">
        <v>81958.374819293851</v>
      </c>
      <c r="L88" s="23">
        <f t="shared" si="19"/>
        <v>0.78551254321236297</v>
      </c>
      <c r="M88" s="14">
        <v>78315.772233711905</v>
      </c>
      <c r="N88" s="27">
        <f t="shared" si="20"/>
        <v>0.80230789336830499</v>
      </c>
      <c r="O88" s="33">
        <v>126513.00141945864</v>
      </c>
      <c r="P88" s="23">
        <f t="shared" si="21"/>
        <v>0.62959653344633082</v>
      </c>
      <c r="Q88" s="14">
        <v>81958.375167093851</v>
      </c>
      <c r="R88" s="27">
        <f t="shared" si="22"/>
        <v>0.7865491738822038</v>
      </c>
      <c r="S88" s="33">
        <v>132952.54460137841</v>
      </c>
      <c r="T88" s="23">
        <f t="shared" si="23"/>
        <v>0.63061456664080906</v>
      </c>
      <c r="U88" s="14">
        <v>88428.406789708766</v>
      </c>
      <c r="V88" s="27">
        <f t="shared" si="24"/>
        <v>0.94121627424635113</v>
      </c>
      <c r="W88" s="33">
        <v>126946.4862530812</v>
      </c>
      <c r="X88" s="23">
        <f t="shared" si="25"/>
        <v>0.62906145551113712</v>
      </c>
      <c r="Y88" s="14">
        <v>89726.154644215756</v>
      </c>
      <c r="Z88" s="27">
        <f t="shared" si="26"/>
        <v>0.8003743954098641</v>
      </c>
    </row>
    <row r="89" spans="1:26" x14ac:dyDescent="0.25">
      <c r="B89" s="21" t="s">
        <v>73</v>
      </c>
      <c r="C89" s="33">
        <v>9987.1389750794042</v>
      </c>
      <c r="D89" s="23">
        <f t="shared" si="15"/>
        <v>3.4812347832732939E-2</v>
      </c>
      <c r="E89" s="14">
        <v>5755.6131185744616</v>
      </c>
      <c r="F89" s="27">
        <f t="shared" si="16"/>
        <v>2.8519504349891648E-2</v>
      </c>
      <c r="G89" s="33">
        <v>2518.3347109585902</v>
      </c>
      <c r="H89" s="23">
        <f t="shared" si="17"/>
        <v>1.778242095402801E-2</v>
      </c>
      <c r="I89" s="14">
        <v>9090.0685070331019</v>
      </c>
      <c r="J89" s="27">
        <f t="shared" si="18"/>
        <v>6.8143215209784821E-2</v>
      </c>
      <c r="K89" s="33">
        <v>5522.8020984170707</v>
      </c>
      <c r="L89" s="23">
        <f t="shared" si="19"/>
        <v>5.2932117450490292E-2</v>
      </c>
      <c r="M89" s="14">
        <v>2441.0702751832364</v>
      </c>
      <c r="N89" s="27">
        <f t="shared" si="20"/>
        <v>2.5007605673626965E-2</v>
      </c>
      <c r="O89" s="33">
        <v>5618.1019167920713</v>
      </c>
      <c r="P89" s="23">
        <f t="shared" si="21"/>
        <v>2.7958687657981977E-2</v>
      </c>
      <c r="Q89" s="14">
        <v>5385.2908926696637</v>
      </c>
      <c r="R89" s="27">
        <f t="shared" si="22"/>
        <v>5.1682284990507532E-2</v>
      </c>
      <c r="S89" s="33">
        <v>5774.177966218831</v>
      </c>
      <c r="T89" s="23">
        <f t="shared" si="23"/>
        <v>2.7387822826493272E-2</v>
      </c>
      <c r="U89" s="14">
        <v>5522.8020974463061</v>
      </c>
      <c r="V89" s="27">
        <f t="shared" si="24"/>
        <v>5.8783725753648916E-2</v>
      </c>
      <c r="W89" s="33">
        <v>5755.6131169164983</v>
      </c>
      <c r="X89" s="23">
        <f t="shared" si="25"/>
        <v>2.8520949823442682E-2</v>
      </c>
      <c r="Y89" s="14">
        <v>5522.8020984242548</v>
      </c>
      <c r="Z89" s="27">
        <f t="shared" si="26"/>
        <v>4.9264447005693664E-2</v>
      </c>
    </row>
    <row r="90" spans="1:26" x14ac:dyDescent="0.25">
      <c r="B90" s="21" t="s">
        <v>34</v>
      </c>
      <c r="C90" s="33">
        <v>3082.2917415913621</v>
      </c>
      <c r="D90" s="23">
        <f t="shared" si="15"/>
        <v>1.0743999107050132E-2</v>
      </c>
      <c r="E90" s="14">
        <v>454.78198919159757</v>
      </c>
      <c r="F90" s="27">
        <f t="shared" si="16"/>
        <v>2.2534796296757634E-3</v>
      </c>
      <c r="G90" s="33">
        <v>388.41349663928395</v>
      </c>
      <c r="H90" s="23">
        <f t="shared" si="17"/>
        <v>2.7426585796598122E-3</v>
      </c>
      <c r="I90" s="14">
        <v>553.79269771929341</v>
      </c>
      <c r="J90" s="27">
        <f t="shared" si="18"/>
        <v>4.1514775112085631E-3</v>
      </c>
      <c r="K90" s="33">
        <v>0</v>
      </c>
      <c r="L90" s="23">
        <f t="shared" si="19"/>
        <v>0</v>
      </c>
      <c r="M90" s="14">
        <v>0</v>
      </c>
      <c r="N90" s="27">
        <f t="shared" si="20"/>
        <v>0</v>
      </c>
      <c r="O90" s="33">
        <v>454.78198945096369</v>
      </c>
      <c r="P90" s="23">
        <f t="shared" si="21"/>
        <v>2.2632390412019184E-3</v>
      </c>
      <c r="Q90" s="14">
        <v>0</v>
      </c>
      <c r="R90" s="27">
        <f t="shared" si="22"/>
        <v>0</v>
      </c>
      <c r="S90" s="33">
        <v>868.51330800869346</v>
      </c>
      <c r="T90" s="23">
        <f t="shared" si="23"/>
        <v>4.1194935004350373E-3</v>
      </c>
      <c r="U90" s="14">
        <v>0</v>
      </c>
      <c r="V90" s="27">
        <f t="shared" si="24"/>
        <v>0</v>
      </c>
      <c r="W90" s="33">
        <v>454.78198915451793</v>
      </c>
      <c r="X90" s="23">
        <f t="shared" si="25"/>
        <v>2.253593844791017E-3</v>
      </c>
      <c r="Y90" s="14">
        <v>0</v>
      </c>
      <c r="Z90" s="27">
        <f t="shared" si="26"/>
        <v>0</v>
      </c>
    </row>
    <row r="91" spans="1:26" x14ac:dyDescent="0.25">
      <c r="B91" s="21" t="s">
        <v>39</v>
      </c>
      <c r="C91" s="33">
        <v>36343.085677872274</v>
      </c>
      <c r="D91" s="23">
        <f t="shared" si="15"/>
        <v>0.12668173969440985</v>
      </c>
      <c r="E91" s="14">
        <v>26259.885284121112</v>
      </c>
      <c r="F91" s="27">
        <f t="shared" si="16"/>
        <v>0.13011974522249306</v>
      </c>
      <c r="G91" s="33">
        <v>25956.272800728526</v>
      </c>
      <c r="H91" s="23">
        <f t="shared" si="17"/>
        <v>0.18328197889328615</v>
      </c>
      <c r="I91" s="14">
        <v>21316.66535649357</v>
      </c>
      <c r="J91" s="27">
        <f t="shared" si="18"/>
        <v>0.15979924835754772</v>
      </c>
      <c r="K91" s="33">
        <v>16856.271958820187</v>
      </c>
      <c r="L91" s="23">
        <f t="shared" si="19"/>
        <v>0.16155533933714677</v>
      </c>
      <c r="M91" s="14">
        <v>16856.271958820187</v>
      </c>
      <c r="N91" s="27">
        <f t="shared" si="20"/>
        <v>0.17268450095806798</v>
      </c>
      <c r="O91" s="33">
        <v>26260.302191852938</v>
      </c>
      <c r="P91" s="23">
        <f t="shared" si="21"/>
        <v>0.13068534491903006</v>
      </c>
      <c r="Q91" s="14">
        <v>16856.271958820187</v>
      </c>
      <c r="R91" s="27">
        <f t="shared" si="22"/>
        <v>0.16176854112728867</v>
      </c>
      <c r="S91" s="33">
        <v>26259.863482976823</v>
      </c>
      <c r="T91" s="23">
        <f t="shared" si="23"/>
        <v>0.12455461066965205</v>
      </c>
      <c r="U91" s="14">
        <v>0</v>
      </c>
      <c r="V91" s="27">
        <f t="shared" si="24"/>
        <v>0</v>
      </c>
      <c r="W91" s="33">
        <v>26259.885294844673</v>
      </c>
      <c r="X91" s="23">
        <f t="shared" si="25"/>
        <v>0.13012634026118663</v>
      </c>
      <c r="Y91" s="14">
        <v>16856.271958820187</v>
      </c>
      <c r="Z91" s="27">
        <f t="shared" si="26"/>
        <v>0.15036115758444218</v>
      </c>
    </row>
    <row r="95" spans="1:26" x14ac:dyDescent="0.25">
      <c r="A95" s="3" t="s">
        <v>48</v>
      </c>
      <c r="B95" s="3" t="s">
        <v>49</v>
      </c>
    </row>
    <row r="96" spans="1:26" x14ac:dyDescent="0.25">
      <c r="B96" s="4"/>
      <c r="C96" s="75" t="s">
        <v>51</v>
      </c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6" t="s">
        <v>52</v>
      </c>
      <c r="P96" s="76"/>
      <c r="Q96" s="76"/>
      <c r="R96" s="76"/>
      <c r="S96" s="77" t="s">
        <v>53</v>
      </c>
      <c r="T96" s="77"/>
      <c r="U96" s="77"/>
      <c r="V96" s="77"/>
      <c r="W96" s="78" t="s">
        <v>54</v>
      </c>
      <c r="X96" s="78"/>
      <c r="Y96" s="78"/>
      <c r="Z96" s="78"/>
    </row>
    <row r="97" spans="2:26" x14ac:dyDescent="0.25">
      <c r="B97" s="24" t="s">
        <v>50</v>
      </c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8"/>
      <c r="N97" s="29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spans="2:26" x14ac:dyDescent="0.25">
      <c r="B98" s="24"/>
      <c r="C98" s="79" t="s">
        <v>10</v>
      </c>
      <c r="D98" s="79"/>
      <c r="E98" s="79" t="s">
        <v>11</v>
      </c>
      <c r="F98" s="79"/>
      <c r="G98" s="79" t="s">
        <v>12</v>
      </c>
      <c r="H98" s="79"/>
      <c r="I98" s="79" t="s">
        <v>13</v>
      </c>
      <c r="J98" s="79"/>
      <c r="K98" s="79" t="s">
        <v>14</v>
      </c>
      <c r="L98" s="79"/>
      <c r="M98" s="79" t="s">
        <v>15</v>
      </c>
      <c r="N98" s="80"/>
      <c r="O98" s="79" t="s">
        <v>11</v>
      </c>
      <c r="P98" s="79"/>
      <c r="Q98" s="79" t="s">
        <v>14</v>
      </c>
      <c r="R98" s="79"/>
      <c r="S98" s="79" t="s">
        <v>11</v>
      </c>
      <c r="T98" s="79"/>
      <c r="U98" s="79" t="s">
        <v>14</v>
      </c>
      <c r="V98" s="79"/>
      <c r="W98" s="79" t="s">
        <v>11</v>
      </c>
      <c r="X98" s="79"/>
      <c r="Y98" s="79" t="s">
        <v>14</v>
      </c>
      <c r="Z98" s="79"/>
    </row>
    <row r="99" spans="2:26" x14ac:dyDescent="0.25">
      <c r="B99" s="21" t="s">
        <v>31</v>
      </c>
      <c r="C99" s="21" t="s">
        <v>47</v>
      </c>
      <c r="D99" s="21" t="s">
        <v>43</v>
      </c>
      <c r="E99" s="26" t="s">
        <v>47</v>
      </c>
      <c r="F99" s="26" t="s">
        <v>43</v>
      </c>
      <c r="G99" s="21" t="s">
        <v>47</v>
      </c>
      <c r="H99" s="21" t="s">
        <v>43</v>
      </c>
      <c r="I99" s="26" t="s">
        <v>47</v>
      </c>
      <c r="J99" s="26" t="s">
        <v>43</v>
      </c>
      <c r="K99" s="21" t="s">
        <v>47</v>
      </c>
      <c r="L99" s="21" t="s">
        <v>43</v>
      </c>
      <c r="M99" s="26" t="s">
        <v>47</v>
      </c>
      <c r="N99" s="26" t="s">
        <v>43</v>
      </c>
      <c r="O99" s="26" t="s">
        <v>47</v>
      </c>
      <c r="P99" s="26" t="s">
        <v>43</v>
      </c>
      <c r="Q99" s="21" t="s">
        <v>47</v>
      </c>
      <c r="R99" s="21" t="s">
        <v>43</v>
      </c>
      <c r="S99" s="26" t="s">
        <v>47</v>
      </c>
      <c r="T99" s="26" t="s">
        <v>43</v>
      </c>
      <c r="U99" s="21" t="s">
        <v>47</v>
      </c>
      <c r="V99" s="21" t="s">
        <v>43</v>
      </c>
      <c r="W99" s="26" t="s">
        <v>47</v>
      </c>
      <c r="X99" s="26" t="s">
        <v>43</v>
      </c>
      <c r="Y99" s="21" t="s">
        <v>47</v>
      </c>
      <c r="Z99" s="21" t="s">
        <v>43</v>
      </c>
    </row>
    <row r="100" spans="2:26" x14ac:dyDescent="0.25">
      <c r="B100" s="21" t="s">
        <v>69</v>
      </c>
      <c r="C100" s="8">
        <v>77115.638444613665</v>
      </c>
      <c r="D100" s="23">
        <f>C100/SUM($C$100:$C$109)</f>
        <v>0.39562794347686608</v>
      </c>
      <c r="E100" s="14">
        <v>15724.963255939067</v>
      </c>
      <c r="F100" s="27">
        <f>E100/SUM($E$100:$E$109)</f>
        <v>0.21179493448512884</v>
      </c>
      <c r="G100" s="8">
        <v>2108.6493490078728</v>
      </c>
      <c r="H100" s="23">
        <f>G100/SUM($G$100:$G$109)</f>
        <v>5.8195714763194219E-2</v>
      </c>
      <c r="I100" s="14">
        <v>19671.271898626506</v>
      </c>
      <c r="J100" s="27">
        <f>I100/SUM($I$100:$I$109)</f>
        <v>0.21738714810291671</v>
      </c>
      <c r="K100" s="8">
        <v>0</v>
      </c>
      <c r="L100" s="23">
        <f>K100/SUM($K$100:$K$109)</f>
        <v>0</v>
      </c>
      <c r="M100" s="14">
        <v>0</v>
      </c>
      <c r="N100" s="27">
        <f>M100/SUM($M$100:$M$109)</f>
        <v>0</v>
      </c>
      <c r="O100" s="14">
        <v>15549.721625376857</v>
      </c>
      <c r="P100" s="27">
        <f>O100/SUM(O$100:O$109)</f>
        <v>0.21229880602973766</v>
      </c>
      <c r="Q100" s="8">
        <v>0</v>
      </c>
      <c r="R100" s="23">
        <f>Q100/SUM(Q$100:Q$109)</f>
        <v>0</v>
      </c>
      <c r="S100" s="14">
        <v>16203.14713365948</v>
      </c>
      <c r="T100" s="27">
        <f>S100/SUM(S$100:S$109)</f>
        <v>0.21256804638365553</v>
      </c>
      <c r="U100" s="8">
        <v>0</v>
      </c>
      <c r="V100" s="23">
        <f>U100/SUM(U$100:U$109)</f>
        <v>0</v>
      </c>
      <c r="W100" s="14">
        <v>15724.963256841345</v>
      </c>
      <c r="X100" s="27">
        <f>W100/SUM(W$100:W$109)</f>
        <v>0.21179371738855704</v>
      </c>
      <c r="Y100" s="8">
        <v>0</v>
      </c>
      <c r="Z100" s="23">
        <f>Y100/SUM(Y$100:Y$109)</f>
        <v>0</v>
      </c>
    </row>
    <row r="101" spans="2:26" x14ac:dyDescent="0.25">
      <c r="B101" s="21" t="s">
        <v>70</v>
      </c>
      <c r="C101" s="8">
        <v>6451.9274421672926</v>
      </c>
      <c r="D101" s="23">
        <f t="shared" ref="D101:D109" si="27">C101/SUM($C$100:$C$109)</f>
        <v>3.3100455846448266E-2</v>
      </c>
      <c r="E101" s="14">
        <v>301.72094288379873</v>
      </c>
      <c r="F101" s="27">
        <f t="shared" ref="F101:F109" si="28">E101/SUM($E$100:$E$109)</f>
        <v>4.0637912019750077E-3</v>
      </c>
      <c r="G101" s="8">
        <v>190.30690190477094</v>
      </c>
      <c r="H101" s="23">
        <f t="shared" ref="H101:H109" si="29">G101/SUM($G$100:$G$109)</f>
        <v>5.2521990846548672E-3</v>
      </c>
      <c r="I101" s="14">
        <v>3782.9369006027764</v>
      </c>
      <c r="J101" s="27">
        <f t="shared" ref="J101:J109" si="30">I101/SUM($I$100:$I$109)</f>
        <v>4.1805220756098826E-2</v>
      </c>
      <c r="K101" s="8">
        <v>0</v>
      </c>
      <c r="L101" s="23">
        <f t="shared" ref="L101:L109" si="31">K101/SUM($K$100:$K$109)</f>
        <v>0</v>
      </c>
      <c r="M101" s="14">
        <v>0</v>
      </c>
      <c r="N101" s="27">
        <f t="shared" ref="N101:N109" si="32">M101/SUM($M$100:$M$109)</f>
        <v>0</v>
      </c>
      <c r="O101" s="14">
        <v>301.72094376424775</v>
      </c>
      <c r="P101" s="27">
        <f t="shared" ref="P101:P109" si="33">O101/SUM(O$100:O$109)</f>
        <v>4.1193660991833353E-3</v>
      </c>
      <c r="Q101" s="8">
        <v>0</v>
      </c>
      <c r="R101" s="23">
        <f t="shared" ref="R101:R109" si="34">Q101/SUM(Q$100:Q$109)</f>
        <v>0</v>
      </c>
      <c r="S101" s="14">
        <v>301.72094345455844</v>
      </c>
      <c r="T101" s="27">
        <f t="shared" ref="T101:T109" si="35">S101/SUM(S$100:S$109)</f>
        <v>3.958257675136208E-3</v>
      </c>
      <c r="U101" s="8">
        <v>0</v>
      </c>
      <c r="V101" s="23">
        <f t="shared" ref="V101:V109" si="36">U101/SUM(U$100:U$109)</f>
        <v>0</v>
      </c>
      <c r="W101" s="14">
        <v>301.72094288379873</v>
      </c>
      <c r="X101" s="27">
        <f t="shared" ref="X101:X109" si="37">W101/SUM(W$100:W$109)</f>
        <v>4.0637678488398754E-3</v>
      </c>
      <c r="Y101" s="8">
        <v>0</v>
      </c>
      <c r="Z101" s="23">
        <f t="shared" ref="Z101:Z109" si="38">Y101/SUM(Y$100:Y$109)</f>
        <v>0</v>
      </c>
    </row>
    <row r="102" spans="2:26" x14ac:dyDescent="0.25">
      <c r="B102" s="21" t="s">
        <v>71</v>
      </c>
      <c r="C102" s="8">
        <v>445.17849214737237</v>
      </c>
      <c r="D102" s="23">
        <f t="shared" si="27"/>
        <v>2.2839083599741502E-3</v>
      </c>
      <c r="E102" s="14">
        <v>107.15385105125696</v>
      </c>
      <c r="F102" s="27">
        <f t="shared" si="28"/>
        <v>1.4432239041740731E-3</v>
      </c>
      <c r="G102" s="8">
        <v>107.15385007751262</v>
      </c>
      <c r="H102" s="23">
        <f t="shared" si="29"/>
        <v>2.9572934437027249E-3</v>
      </c>
      <c r="I102" s="14">
        <v>0</v>
      </c>
      <c r="J102" s="27">
        <f t="shared" si="30"/>
        <v>0</v>
      </c>
      <c r="K102" s="8">
        <v>0</v>
      </c>
      <c r="L102" s="23">
        <f t="shared" si="31"/>
        <v>0</v>
      </c>
      <c r="M102" s="14">
        <v>0</v>
      </c>
      <c r="N102" s="27">
        <f t="shared" si="32"/>
        <v>0</v>
      </c>
      <c r="O102" s="14">
        <v>107.1538518469191</v>
      </c>
      <c r="P102" s="27">
        <f t="shared" si="33"/>
        <v>1.4629609041658324E-3</v>
      </c>
      <c r="Q102" s="8">
        <v>0</v>
      </c>
      <c r="R102" s="23">
        <f t="shared" si="34"/>
        <v>0</v>
      </c>
      <c r="S102" s="14">
        <v>107.15385101586882</v>
      </c>
      <c r="T102" s="27">
        <f t="shared" si="35"/>
        <v>1.4057444880946548E-3</v>
      </c>
      <c r="U102" s="8">
        <v>0</v>
      </c>
      <c r="V102" s="23">
        <f t="shared" si="36"/>
        <v>0</v>
      </c>
      <c r="W102" s="14">
        <v>107.15385082979577</v>
      </c>
      <c r="X102" s="27">
        <f t="shared" si="37"/>
        <v>1.4432156075066076E-3</v>
      </c>
      <c r="Y102" s="8">
        <v>0</v>
      </c>
      <c r="Z102" s="23">
        <f t="shared" si="38"/>
        <v>0</v>
      </c>
    </row>
    <row r="103" spans="2:26" x14ac:dyDescent="0.25">
      <c r="B103" s="21" t="s">
        <v>36</v>
      </c>
      <c r="C103" s="8">
        <v>1833.0475391932225</v>
      </c>
      <c r="D103" s="23">
        <f t="shared" si="27"/>
        <v>9.4041214318312943E-3</v>
      </c>
      <c r="E103" s="14">
        <v>1655.5952521880954</v>
      </c>
      <c r="F103" s="27">
        <f t="shared" si="28"/>
        <v>2.2298728605208946E-2</v>
      </c>
      <c r="G103" s="8">
        <v>1234.985538286156</v>
      </c>
      <c r="H103" s="23">
        <f t="shared" si="29"/>
        <v>3.4083839570854452E-2</v>
      </c>
      <c r="I103" s="14">
        <v>0</v>
      </c>
      <c r="J103" s="27">
        <f t="shared" si="30"/>
        <v>0</v>
      </c>
      <c r="K103" s="8">
        <v>0</v>
      </c>
      <c r="L103" s="23">
        <f t="shared" si="31"/>
        <v>0</v>
      </c>
      <c r="M103" s="14">
        <v>0</v>
      </c>
      <c r="N103" s="27">
        <f t="shared" si="32"/>
        <v>0</v>
      </c>
      <c r="O103" s="14">
        <v>1655.5952522540317</v>
      </c>
      <c r="P103" s="27">
        <f t="shared" si="33"/>
        <v>2.2603677659953924E-2</v>
      </c>
      <c r="Q103" s="8">
        <v>0</v>
      </c>
      <c r="R103" s="23">
        <f t="shared" si="34"/>
        <v>0</v>
      </c>
      <c r="S103" s="14">
        <v>1655.5952513903048</v>
      </c>
      <c r="T103" s="27">
        <f t="shared" si="35"/>
        <v>2.1719647750344875E-2</v>
      </c>
      <c r="U103" s="8">
        <v>0</v>
      </c>
      <c r="V103" s="23">
        <f t="shared" si="36"/>
        <v>0</v>
      </c>
      <c r="W103" s="14">
        <v>1655.5952531989542</v>
      </c>
      <c r="X103" s="27">
        <f t="shared" si="37"/>
        <v>2.2298600476112616E-2</v>
      </c>
      <c r="Y103" s="8">
        <v>0</v>
      </c>
      <c r="Z103" s="23">
        <f t="shared" si="38"/>
        <v>0</v>
      </c>
    </row>
    <row r="104" spans="2:26" x14ac:dyDescent="0.25">
      <c r="B104" s="21" t="s">
        <v>72</v>
      </c>
      <c r="C104" s="8">
        <v>13433.9132272638</v>
      </c>
      <c r="D104" s="23">
        <f t="shared" si="27"/>
        <v>6.8920280894338812E-2</v>
      </c>
      <c r="E104" s="14">
        <v>6813.0349777006986</v>
      </c>
      <c r="F104" s="27">
        <f t="shared" si="28"/>
        <v>9.1762777010116411E-2</v>
      </c>
      <c r="G104" s="8">
        <v>1417.9586905781925</v>
      </c>
      <c r="H104" s="23">
        <f t="shared" si="29"/>
        <v>3.913363762529147E-2</v>
      </c>
      <c r="I104" s="14">
        <v>3497.0772524363083</v>
      </c>
      <c r="J104" s="27">
        <f t="shared" si="30"/>
        <v>3.864618691259069E-2</v>
      </c>
      <c r="K104" s="8">
        <v>0</v>
      </c>
      <c r="L104" s="23">
        <f t="shared" si="31"/>
        <v>0</v>
      </c>
      <c r="M104" s="14">
        <v>0</v>
      </c>
      <c r="N104" s="27">
        <f t="shared" si="32"/>
        <v>0</v>
      </c>
      <c r="O104" s="14">
        <v>6813.0349786797024</v>
      </c>
      <c r="P104" s="27">
        <f t="shared" si="33"/>
        <v>9.3017690365083019E-2</v>
      </c>
      <c r="Q104" s="8">
        <v>0</v>
      </c>
      <c r="R104" s="23">
        <f t="shared" si="34"/>
        <v>0</v>
      </c>
      <c r="S104" s="14">
        <v>7084.4075517277988</v>
      </c>
      <c r="T104" s="27">
        <f t="shared" si="35"/>
        <v>9.2939887580733377E-2</v>
      </c>
      <c r="U104" s="8">
        <v>0</v>
      </c>
      <c r="V104" s="23">
        <f t="shared" si="36"/>
        <v>0</v>
      </c>
      <c r="W104" s="14">
        <v>6813.0374613403001</v>
      </c>
      <c r="X104" s="27">
        <f t="shared" si="37"/>
        <v>9.1762283133919709E-2</v>
      </c>
      <c r="Y104" s="8">
        <v>0</v>
      </c>
      <c r="Z104" s="23">
        <f t="shared" si="38"/>
        <v>0</v>
      </c>
    </row>
    <row r="105" spans="2:26" x14ac:dyDescent="0.25">
      <c r="B105" s="21" t="s">
        <v>32</v>
      </c>
      <c r="C105" s="8">
        <v>12417.408074681156</v>
      </c>
      <c r="D105" s="23">
        <f t="shared" si="27"/>
        <v>6.3705283636178917E-2</v>
      </c>
      <c r="E105" s="14">
        <v>12227.802879949561</v>
      </c>
      <c r="F105" s="27">
        <f t="shared" si="28"/>
        <v>0.16469270342351142</v>
      </c>
      <c r="G105" s="8">
        <v>11742.981836119801</v>
      </c>
      <c r="H105" s="23">
        <f t="shared" si="29"/>
        <v>0.3240895513166932</v>
      </c>
      <c r="I105" s="14">
        <v>11628.964821121363</v>
      </c>
      <c r="J105" s="27">
        <f t="shared" si="30"/>
        <v>0.12851164433496687</v>
      </c>
      <c r="K105" s="8">
        <v>11150.681436377678</v>
      </c>
      <c r="L105" s="23">
        <f t="shared" si="31"/>
        <v>0.26395858168321962</v>
      </c>
      <c r="M105" s="14">
        <v>10808.972922233161</v>
      </c>
      <c r="N105" s="27">
        <f t="shared" si="32"/>
        <v>0.44024460338039234</v>
      </c>
      <c r="O105" s="14">
        <v>12176.514917013094</v>
      </c>
      <c r="P105" s="27">
        <f t="shared" si="33"/>
        <v>0.16624474963374269</v>
      </c>
      <c r="Q105" s="8">
        <v>11150.681447508996</v>
      </c>
      <c r="R105" s="23">
        <f t="shared" si="34"/>
        <v>0.268886342537695</v>
      </c>
      <c r="S105" s="14">
        <v>13294.850919056946</v>
      </c>
      <c r="T105" s="27">
        <f t="shared" si="35"/>
        <v>0.17441429516832491</v>
      </c>
      <c r="U105" s="8">
        <v>11150.565179534427</v>
      </c>
      <c r="V105" s="23">
        <f t="shared" si="36"/>
        <v>0.26395655610494373</v>
      </c>
      <c r="W105" s="14">
        <v>12228.227072298729</v>
      </c>
      <c r="X105" s="27">
        <f t="shared" si="37"/>
        <v>0.16469747028418569</v>
      </c>
      <c r="Y105" s="8">
        <v>11150.130333590936</v>
      </c>
      <c r="Z105" s="23">
        <f t="shared" si="38"/>
        <v>0.26394897939106965</v>
      </c>
    </row>
    <row r="106" spans="2:26" x14ac:dyDescent="0.25">
      <c r="B106" s="21" t="s">
        <v>33</v>
      </c>
      <c r="C106" s="8">
        <v>0</v>
      </c>
      <c r="D106" s="23">
        <f t="shared" si="27"/>
        <v>0</v>
      </c>
      <c r="E106" s="14">
        <v>0</v>
      </c>
      <c r="F106" s="27">
        <f t="shared" si="28"/>
        <v>0</v>
      </c>
      <c r="G106" s="8">
        <v>0</v>
      </c>
      <c r="H106" s="23">
        <f t="shared" si="29"/>
        <v>0</v>
      </c>
      <c r="I106" s="14">
        <v>0</v>
      </c>
      <c r="J106" s="27">
        <f t="shared" si="30"/>
        <v>0</v>
      </c>
      <c r="K106" s="8">
        <v>0</v>
      </c>
      <c r="L106" s="23">
        <f t="shared" si="31"/>
        <v>0</v>
      </c>
      <c r="M106" s="14">
        <v>0</v>
      </c>
      <c r="N106" s="27">
        <f t="shared" si="32"/>
        <v>0</v>
      </c>
      <c r="O106" s="14">
        <v>0</v>
      </c>
      <c r="P106" s="27">
        <f t="shared" si="33"/>
        <v>0</v>
      </c>
      <c r="Q106" s="8">
        <v>0</v>
      </c>
      <c r="R106" s="23">
        <f t="shared" si="34"/>
        <v>0</v>
      </c>
      <c r="S106" s="14">
        <v>0</v>
      </c>
      <c r="T106" s="27">
        <f t="shared" si="35"/>
        <v>0</v>
      </c>
      <c r="U106" s="8">
        <v>0</v>
      </c>
      <c r="V106" s="23">
        <f t="shared" si="36"/>
        <v>0</v>
      </c>
      <c r="W106" s="14">
        <v>0</v>
      </c>
      <c r="X106" s="27">
        <f t="shared" si="37"/>
        <v>0</v>
      </c>
      <c r="Y106" s="8">
        <v>0</v>
      </c>
      <c r="Z106" s="23">
        <f t="shared" si="38"/>
        <v>0</v>
      </c>
    </row>
    <row r="107" spans="2:26" x14ac:dyDescent="0.25">
      <c r="B107" s="21" t="s">
        <v>73</v>
      </c>
      <c r="C107" s="8">
        <v>44179.769587955976</v>
      </c>
      <c r="D107" s="23">
        <f t="shared" si="27"/>
        <v>0.22665637914569664</v>
      </c>
      <c r="E107" s="14">
        <v>31497.602517087624</v>
      </c>
      <c r="F107" s="27">
        <f t="shared" si="28"/>
        <v>0.42423200315114634</v>
      </c>
      <c r="G107" s="8">
        <v>13982.775879600986</v>
      </c>
      <c r="H107" s="23">
        <f t="shared" si="29"/>
        <v>0.38590467261415351</v>
      </c>
      <c r="I107" s="14">
        <v>41837.665271923106</v>
      </c>
      <c r="J107" s="27">
        <f t="shared" si="30"/>
        <v>0.46234787377336972</v>
      </c>
      <c r="K107" s="8">
        <v>31093.375814088107</v>
      </c>
      <c r="L107" s="23">
        <f t="shared" si="31"/>
        <v>0.73604141831678049</v>
      </c>
      <c r="M107" s="14">
        <v>13743.22564928162</v>
      </c>
      <c r="N107" s="27">
        <f t="shared" si="32"/>
        <v>0.5597553966196076</v>
      </c>
      <c r="O107" s="14">
        <v>30723.414453160694</v>
      </c>
      <c r="P107" s="27">
        <f t="shared" si="33"/>
        <v>0.419463728207078</v>
      </c>
      <c r="Q107" s="8">
        <v>30319.187725730204</v>
      </c>
      <c r="R107" s="23">
        <f t="shared" si="34"/>
        <v>0.73111365746230494</v>
      </c>
      <c r="S107" s="14">
        <v>31510.45092323612</v>
      </c>
      <c r="T107" s="27">
        <f t="shared" si="35"/>
        <v>0.41338358148375265</v>
      </c>
      <c r="U107" s="8">
        <v>31093.375808622699</v>
      </c>
      <c r="V107" s="23">
        <f t="shared" si="36"/>
        <v>0.73604344389505627</v>
      </c>
      <c r="W107" s="14">
        <v>31497.60250775329</v>
      </c>
      <c r="X107" s="27">
        <f t="shared" si="37"/>
        <v>0.42422956511786475</v>
      </c>
      <c r="Y107" s="8">
        <v>31093.375814128554</v>
      </c>
      <c r="Z107" s="23">
        <f t="shared" si="38"/>
        <v>0.73605102060893035</v>
      </c>
    </row>
    <row r="108" spans="2:26" x14ac:dyDescent="0.25">
      <c r="B108" s="21" t="s">
        <v>34</v>
      </c>
      <c r="C108" s="8">
        <v>9345.3500821437447</v>
      </c>
      <c r="D108" s="23">
        <f t="shared" si="27"/>
        <v>4.7944641432559353E-2</v>
      </c>
      <c r="E108" s="14">
        <v>150.32010937057598</v>
      </c>
      <c r="F108" s="27">
        <f t="shared" si="28"/>
        <v>2.024617622169273E-3</v>
      </c>
      <c r="G108" s="8">
        <v>68.278059371667581</v>
      </c>
      <c r="H108" s="23">
        <f t="shared" si="29"/>
        <v>1.8843770632834464E-3</v>
      </c>
      <c r="I108" s="14">
        <v>1073.0299463862655</v>
      </c>
      <c r="J108" s="27">
        <f t="shared" si="30"/>
        <v>1.1858049701922061E-2</v>
      </c>
      <c r="K108" s="8">
        <v>0</v>
      </c>
      <c r="L108" s="23">
        <f t="shared" si="31"/>
        <v>0</v>
      </c>
      <c r="M108" s="14">
        <v>0</v>
      </c>
      <c r="N108" s="27">
        <f t="shared" si="32"/>
        <v>0</v>
      </c>
      <c r="O108" s="14">
        <v>150.32010951208696</v>
      </c>
      <c r="P108" s="27">
        <f t="shared" si="33"/>
        <v>2.0523055357849242E-3</v>
      </c>
      <c r="Q108" s="8">
        <v>0</v>
      </c>
      <c r="R108" s="23">
        <f t="shared" si="34"/>
        <v>0</v>
      </c>
      <c r="S108" s="14">
        <v>300.45292789342852</v>
      </c>
      <c r="T108" s="27">
        <f t="shared" si="35"/>
        <v>3.9416226604449241E-3</v>
      </c>
      <c r="U108" s="8">
        <v>0</v>
      </c>
      <c r="V108" s="23">
        <f t="shared" si="36"/>
        <v>0</v>
      </c>
      <c r="W108" s="14">
        <v>150.32010935650268</v>
      </c>
      <c r="X108" s="27">
        <f t="shared" si="37"/>
        <v>2.0246059872360651E-3</v>
      </c>
      <c r="Y108" s="8">
        <v>0</v>
      </c>
      <c r="Z108" s="23">
        <f t="shared" si="38"/>
        <v>0</v>
      </c>
    </row>
    <row r="109" spans="2:26" x14ac:dyDescent="0.25">
      <c r="B109" s="21" t="s">
        <v>39</v>
      </c>
      <c r="C109" s="8">
        <v>29697.361936489175</v>
      </c>
      <c r="D109" s="23">
        <f t="shared" si="27"/>
        <v>0.15235698577610648</v>
      </c>
      <c r="E109" s="14">
        <v>5767.9787871549179</v>
      </c>
      <c r="F109" s="27">
        <f t="shared" si="28"/>
        <v>7.7687220596569545E-2</v>
      </c>
      <c r="G109" s="8">
        <v>5380.6662392827793</v>
      </c>
      <c r="H109" s="23">
        <f t="shared" si="29"/>
        <v>0.14849871451817209</v>
      </c>
      <c r="I109" s="14">
        <v>8998.6346881391455</v>
      </c>
      <c r="J109" s="27">
        <f t="shared" si="30"/>
        <v>9.9443876418135096E-2</v>
      </c>
      <c r="K109" s="8">
        <v>0</v>
      </c>
      <c r="L109" s="23">
        <f t="shared" si="31"/>
        <v>0</v>
      </c>
      <c r="M109" s="14">
        <v>0</v>
      </c>
      <c r="N109" s="27">
        <f t="shared" si="32"/>
        <v>0</v>
      </c>
      <c r="O109" s="14">
        <v>5767.0320037736637</v>
      </c>
      <c r="P109" s="27">
        <f t="shared" si="33"/>
        <v>7.8736715565270565E-2</v>
      </c>
      <c r="Q109" s="8">
        <v>0</v>
      </c>
      <c r="R109" s="23">
        <f t="shared" si="34"/>
        <v>0</v>
      </c>
      <c r="S109" s="14">
        <v>5767.915796225956</v>
      </c>
      <c r="T109" s="27">
        <f t="shared" si="35"/>
        <v>7.5668916809513015E-2</v>
      </c>
      <c r="U109" s="8">
        <v>0</v>
      </c>
      <c r="V109" s="23">
        <f t="shared" si="36"/>
        <v>0</v>
      </c>
      <c r="W109" s="14">
        <v>5767.9787871183516</v>
      </c>
      <c r="X109" s="27">
        <f t="shared" si="37"/>
        <v>7.7686774155777696E-2</v>
      </c>
      <c r="Y109" s="8">
        <v>0</v>
      </c>
      <c r="Z109" s="23">
        <f t="shared" si="38"/>
        <v>0</v>
      </c>
    </row>
  </sheetData>
  <mergeCells count="54">
    <mergeCell ref="Y98:Z98"/>
    <mergeCell ref="C96:N96"/>
    <mergeCell ref="O96:R96"/>
    <mergeCell ref="S96:V96"/>
    <mergeCell ref="W96:Z96"/>
    <mergeCell ref="C98:D98"/>
    <mergeCell ref="E98:F98"/>
    <mergeCell ref="G98:H98"/>
    <mergeCell ref="I98:J98"/>
    <mergeCell ref="K98:L98"/>
    <mergeCell ref="M98:N98"/>
    <mergeCell ref="O98:P98"/>
    <mergeCell ref="Q98:R98"/>
    <mergeCell ref="S98:T98"/>
    <mergeCell ref="U98:V98"/>
    <mergeCell ref="W98:X98"/>
    <mergeCell ref="Y80:Z80"/>
    <mergeCell ref="C78:N78"/>
    <mergeCell ref="O78:R78"/>
    <mergeCell ref="S78:V78"/>
    <mergeCell ref="W78:Z78"/>
    <mergeCell ref="C80:D80"/>
    <mergeCell ref="E80:F80"/>
    <mergeCell ref="G80:H80"/>
    <mergeCell ref="I80:J80"/>
    <mergeCell ref="K80:L80"/>
    <mergeCell ref="M80:N80"/>
    <mergeCell ref="O80:P80"/>
    <mergeCell ref="Q80:R80"/>
    <mergeCell ref="S80:T80"/>
    <mergeCell ref="U80:V80"/>
    <mergeCell ref="W80:X80"/>
    <mergeCell ref="Y62:Z62"/>
    <mergeCell ref="C60:N60"/>
    <mergeCell ref="O60:R60"/>
    <mergeCell ref="S60:V60"/>
    <mergeCell ref="W60:Z60"/>
    <mergeCell ref="C62:D62"/>
    <mergeCell ref="E62:F62"/>
    <mergeCell ref="G62:H62"/>
    <mergeCell ref="I62:J62"/>
    <mergeCell ref="K62:L62"/>
    <mergeCell ref="M62:N62"/>
    <mergeCell ref="O62:P62"/>
    <mergeCell ref="Q62:R62"/>
    <mergeCell ref="S62:T62"/>
    <mergeCell ref="U62:V62"/>
    <mergeCell ref="W62:X62"/>
    <mergeCell ref="C44:D44"/>
    <mergeCell ref="C11:H11"/>
    <mergeCell ref="I11:J11"/>
    <mergeCell ref="K11:L11"/>
    <mergeCell ref="M11:N11"/>
    <mergeCell ref="C23:D23"/>
  </mergeCells>
  <pageMargins left="0.7" right="0.7" top="0.75" bottom="0.75" header="0.3" footer="0.3"/>
  <pageSetup paperSize="17" scale="4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9"/>
  <sheetViews>
    <sheetView tabSelected="1" topLeftCell="B1" zoomScale="80" zoomScaleNormal="80" workbookViewId="0">
      <selection activeCell="K28" sqref="K28"/>
    </sheetView>
  </sheetViews>
  <sheetFormatPr defaultColWidth="8.85546875" defaultRowHeight="15" x14ac:dyDescent="0.25"/>
  <cols>
    <col min="1" max="1" width="8.85546875" style="35"/>
    <col min="2" max="2" width="29.7109375" style="35" customWidth="1"/>
    <col min="3" max="3" width="17.85546875" style="35" customWidth="1"/>
    <col min="4" max="4" width="16.140625" style="35" customWidth="1"/>
    <col min="5" max="5" width="18.140625" style="35" customWidth="1"/>
    <col min="6" max="6" width="18" style="35" customWidth="1"/>
    <col min="7" max="7" width="17.7109375" style="35" customWidth="1"/>
    <col min="8" max="8" width="16.85546875" style="35" customWidth="1"/>
    <col min="9" max="9" width="17.7109375" style="35" customWidth="1"/>
    <col min="10" max="10" width="16" style="35" customWidth="1"/>
    <col min="11" max="11" width="15.28515625" style="35" customWidth="1"/>
    <col min="12" max="12" width="15" style="35" customWidth="1"/>
    <col min="13" max="13" width="15.42578125" style="35" customWidth="1"/>
    <col min="14" max="14" width="17" style="35" customWidth="1"/>
    <col min="15" max="15" width="18.85546875" style="35" customWidth="1"/>
    <col min="16" max="16" width="16.85546875" style="35" customWidth="1"/>
    <col min="17" max="17" width="18.42578125" style="35" customWidth="1"/>
    <col min="18" max="18" width="20.5703125" style="35" customWidth="1"/>
    <col min="19" max="19" width="16.42578125" style="35" customWidth="1"/>
    <col min="20" max="20" width="14.85546875" style="35" customWidth="1"/>
    <col min="21" max="21" width="16.7109375" style="35" customWidth="1"/>
    <col min="22" max="22" width="18.28515625" style="35" customWidth="1"/>
    <col min="23" max="23" width="17.7109375" style="35" customWidth="1"/>
    <col min="24" max="24" width="16" style="35" customWidth="1"/>
    <col min="25" max="25" width="21.85546875" style="35" customWidth="1"/>
    <col min="26" max="26" width="18.7109375" style="35" customWidth="1"/>
    <col min="27" max="16384" width="8.85546875" style="35"/>
  </cols>
  <sheetData>
    <row r="1" spans="1:14" x14ac:dyDescent="0.25">
      <c r="A1" s="34" t="s">
        <v>0</v>
      </c>
    </row>
    <row r="3" spans="1:14" x14ac:dyDescent="0.25">
      <c r="A3" s="36" t="s">
        <v>1</v>
      </c>
      <c r="B3" s="36" t="s">
        <v>2</v>
      </c>
    </row>
    <row r="5" spans="1:14" x14ac:dyDescent="0.25">
      <c r="B5" s="10"/>
      <c r="C5" s="12" t="s">
        <v>3</v>
      </c>
    </row>
    <row r="6" spans="1:14" x14ac:dyDescent="0.25">
      <c r="B6" s="7">
        <v>2020</v>
      </c>
      <c r="C6" s="8">
        <v>3385766670</v>
      </c>
    </row>
    <row r="7" spans="1:14" x14ac:dyDescent="0.25">
      <c r="B7" s="37"/>
      <c r="C7" s="37"/>
    </row>
    <row r="10" spans="1:14" x14ac:dyDescent="0.25">
      <c r="A10" s="36" t="s">
        <v>4</v>
      </c>
      <c r="B10" s="36" t="s">
        <v>5</v>
      </c>
    </row>
    <row r="11" spans="1:14" x14ac:dyDescent="0.25">
      <c r="C11" s="75" t="s">
        <v>51</v>
      </c>
      <c r="D11" s="75"/>
      <c r="E11" s="75"/>
      <c r="F11" s="75"/>
      <c r="G11" s="75"/>
      <c r="H11" s="75"/>
      <c r="I11" s="76" t="s">
        <v>52</v>
      </c>
      <c r="J11" s="76"/>
      <c r="K11" s="77" t="s">
        <v>53</v>
      </c>
      <c r="L11" s="77"/>
      <c r="M11" s="78" t="s">
        <v>54</v>
      </c>
      <c r="N11" s="78"/>
    </row>
    <row r="12" spans="1:14" x14ac:dyDescent="0.25">
      <c r="B12" s="10"/>
      <c r="C12" s="11" t="s">
        <v>10</v>
      </c>
      <c r="D12" s="11" t="s">
        <v>11</v>
      </c>
      <c r="E12" s="11" t="s">
        <v>12</v>
      </c>
      <c r="F12" s="11"/>
      <c r="G12" s="11"/>
      <c r="H12" s="12"/>
      <c r="I12" s="11" t="s">
        <v>11</v>
      </c>
      <c r="J12" s="12" t="s">
        <v>14</v>
      </c>
      <c r="K12" s="11" t="s">
        <v>11</v>
      </c>
      <c r="L12" s="12" t="s">
        <v>14</v>
      </c>
      <c r="M12" s="11" t="s">
        <v>11</v>
      </c>
      <c r="N12" s="12" t="s">
        <v>14</v>
      </c>
    </row>
    <row r="13" spans="1:14" x14ac:dyDescent="0.25">
      <c r="B13" s="13" t="s">
        <v>16</v>
      </c>
      <c r="C13" s="8">
        <v>306793561.88143897</v>
      </c>
      <c r="D13" s="38">
        <v>145979456.39917159</v>
      </c>
      <c r="E13" s="8">
        <v>69698619.783030197</v>
      </c>
      <c r="F13" s="38"/>
      <c r="G13" s="8"/>
      <c r="H13" s="38"/>
      <c r="I13" s="8">
        <v>145545608.58713162</v>
      </c>
      <c r="J13" s="38"/>
      <c r="K13" s="8">
        <v>149694217.11687094</v>
      </c>
      <c r="L13" s="38"/>
      <c r="M13" s="8">
        <v>145979456.39917159</v>
      </c>
      <c r="N13" s="38"/>
    </row>
    <row r="14" spans="1:14" x14ac:dyDescent="0.25">
      <c r="B14" s="13" t="s">
        <v>17</v>
      </c>
      <c r="C14" s="15">
        <f>C13/$C$6</f>
        <v>9.0612730227342855E-2</v>
      </c>
      <c r="D14" s="39">
        <f>D13/$C$6</f>
        <v>4.3115628047449471E-2</v>
      </c>
      <c r="E14" s="15">
        <f>E13/$C$6</f>
        <v>2.0585771725087659E-2</v>
      </c>
      <c r="F14" s="39"/>
      <c r="G14" s="15"/>
      <c r="H14" s="39"/>
      <c r="I14" s="15">
        <f>I13/$C$6</f>
        <v>4.2987489326053181E-2</v>
      </c>
      <c r="J14" s="39"/>
      <c r="K14" s="15">
        <f>K13/$C$6</f>
        <v>4.421279778174169E-2</v>
      </c>
      <c r="L14" s="39"/>
      <c r="M14" s="15">
        <f>M13/$C$6</f>
        <v>4.3115628047449471E-2</v>
      </c>
      <c r="N14" s="39"/>
    </row>
    <row r="15" spans="1:14" x14ac:dyDescent="0.25">
      <c r="B15" s="13" t="s">
        <v>18</v>
      </c>
      <c r="C15" s="8">
        <v>41927.296612692116</v>
      </c>
      <c r="D15" s="38">
        <v>20429.354528640197</v>
      </c>
      <c r="E15" s="8">
        <v>9874.3171479135235</v>
      </c>
      <c r="F15" s="38"/>
      <c r="G15" s="8"/>
      <c r="H15" s="38"/>
      <c r="I15" s="8">
        <v>20369.625748520222</v>
      </c>
      <c r="J15" s="38"/>
      <c r="K15" s="8">
        <v>20939.106185267228</v>
      </c>
      <c r="L15" s="38"/>
      <c r="M15" s="8">
        <v>20429.354528640197</v>
      </c>
      <c r="N15" s="38"/>
    </row>
    <row r="16" spans="1:14" x14ac:dyDescent="0.25">
      <c r="B16" s="13" t="s">
        <v>19</v>
      </c>
      <c r="C16" s="8">
        <v>40854.710559645217</v>
      </c>
      <c r="D16" s="38">
        <v>19882.943911762672</v>
      </c>
      <c r="E16" s="8">
        <v>9607.2443232630558</v>
      </c>
      <c r="F16" s="38"/>
      <c r="G16" s="8"/>
      <c r="H16" s="38"/>
      <c r="I16" s="8">
        <v>19824.687842265939</v>
      </c>
      <c r="J16" s="38"/>
      <c r="K16" s="8">
        <v>20379.995886864373</v>
      </c>
      <c r="L16" s="38"/>
      <c r="M16" s="8">
        <v>19882.943911762672</v>
      </c>
      <c r="N16" s="38"/>
    </row>
    <row r="20" spans="1:4" x14ac:dyDescent="0.25">
      <c r="A20" s="36" t="s">
        <v>20</v>
      </c>
      <c r="B20" s="36" t="s">
        <v>21</v>
      </c>
    </row>
    <row r="22" spans="1:4" x14ac:dyDescent="0.25">
      <c r="B22" s="24" t="s">
        <v>22</v>
      </c>
      <c r="C22" s="28"/>
      <c r="D22" s="29"/>
    </row>
    <row r="23" spans="1:4" x14ac:dyDescent="0.25">
      <c r="B23" s="24"/>
      <c r="C23" s="73" t="s">
        <v>3</v>
      </c>
      <c r="D23" s="74"/>
    </row>
    <row r="24" spans="1:4" x14ac:dyDescent="0.25">
      <c r="B24" s="21" t="s">
        <v>55</v>
      </c>
      <c r="C24" s="21" t="s">
        <v>24</v>
      </c>
      <c r="D24" s="21" t="s">
        <v>25</v>
      </c>
    </row>
    <row r="25" spans="1:4" x14ac:dyDescent="0.25">
      <c r="B25" s="21" t="s">
        <v>74</v>
      </c>
      <c r="C25" s="22">
        <f>$C$6*D25</f>
        <v>458476994.18723142</v>
      </c>
      <c r="D25" s="23">
        <v>0.13541305083118188</v>
      </c>
    </row>
    <row r="26" spans="1:4" x14ac:dyDescent="0.25">
      <c r="B26" s="21" t="s">
        <v>75</v>
      </c>
      <c r="C26" s="22">
        <f t="shared" ref="C26:C36" si="0">$C$6*D26</f>
        <v>734468248.52912247</v>
      </c>
      <c r="D26" s="23">
        <v>0.21692819385250858</v>
      </c>
    </row>
    <row r="27" spans="1:4" x14ac:dyDescent="0.25">
      <c r="B27" s="21" t="s">
        <v>76</v>
      </c>
      <c r="C27" s="22">
        <f t="shared" si="0"/>
        <v>107755924.2121878</v>
      </c>
      <c r="D27" s="23">
        <v>3.1826151863024808E-2</v>
      </c>
    </row>
    <row r="28" spans="1:4" x14ac:dyDescent="0.25">
      <c r="B28" s="21" t="s">
        <v>77</v>
      </c>
      <c r="C28" s="22">
        <f t="shared" si="0"/>
        <v>154810888.636264</v>
      </c>
      <c r="D28" s="23">
        <v>4.5724027591146438E-2</v>
      </c>
    </row>
    <row r="29" spans="1:4" x14ac:dyDescent="0.25">
      <c r="B29" s="21" t="s">
        <v>78</v>
      </c>
      <c r="C29" s="22">
        <f t="shared" si="0"/>
        <v>356487379.04563493</v>
      </c>
      <c r="D29" s="23">
        <v>0.10529000187884623</v>
      </c>
    </row>
    <row r="30" spans="1:4" x14ac:dyDescent="0.25">
      <c r="B30" s="21" t="s">
        <v>79</v>
      </c>
      <c r="C30" s="22">
        <f t="shared" si="0"/>
        <v>133740990.43335359</v>
      </c>
      <c r="D30" s="23">
        <v>3.9500947191187748E-2</v>
      </c>
    </row>
    <row r="31" spans="1:4" x14ac:dyDescent="0.25">
      <c r="B31" s="21" t="s">
        <v>80</v>
      </c>
      <c r="C31" s="22">
        <f t="shared" si="0"/>
        <v>265731118.6984531</v>
      </c>
      <c r="D31" s="23">
        <v>7.8484770097418763E-2</v>
      </c>
    </row>
    <row r="32" spans="1:4" x14ac:dyDescent="0.25">
      <c r="B32" s="21" t="s">
        <v>81</v>
      </c>
      <c r="C32" s="22">
        <f t="shared" si="0"/>
        <v>788054018.31180406</v>
      </c>
      <c r="D32" s="23">
        <v>0.23275496958914893</v>
      </c>
    </row>
    <row r="33" spans="1:4" x14ac:dyDescent="0.25">
      <c r="B33" s="21" t="s">
        <v>82</v>
      </c>
      <c r="C33" s="22">
        <f t="shared" si="0"/>
        <v>271653499.91882652</v>
      </c>
      <c r="D33" s="23">
        <v>8.0233969554324464E-2</v>
      </c>
    </row>
    <row r="34" spans="1:4" x14ac:dyDescent="0.25">
      <c r="B34" s="21" t="s">
        <v>83</v>
      </c>
      <c r="C34" s="22">
        <f t="shared" si="0"/>
        <v>4927199.6595295873</v>
      </c>
      <c r="D34" s="23">
        <v>1.4552685225439907E-3</v>
      </c>
    </row>
    <row r="35" spans="1:4" x14ac:dyDescent="0.25">
      <c r="B35" s="21" t="s">
        <v>84</v>
      </c>
      <c r="C35" s="22">
        <f t="shared" si="0"/>
        <v>108340660.02292798</v>
      </c>
      <c r="D35" s="23">
        <v>3.1998855970464139E-2</v>
      </c>
    </row>
    <row r="36" spans="1:4" x14ac:dyDescent="0.25">
      <c r="B36" s="21" t="s">
        <v>85</v>
      </c>
      <c r="C36" s="22">
        <f t="shared" si="0"/>
        <v>1319748.3446644221</v>
      </c>
      <c r="D36" s="23">
        <v>3.8979305820398491E-4</v>
      </c>
    </row>
    <row r="37" spans="1:4" x14ac:dyDescent="0.25">
      <c r="B37" s="21" t="s">
        <v>86</v>
      </c>
      <c r="C37" s="22"/>
      <c r="D37" s="23"/>
    </row>
    <row r="41" spans="1:4" x14ac:dyDescent="0.25">
      <c r="A41" s="36" t="s">
        <v>29</v>
      </c>
      <c r="B41" s="36" t="s">
        <v>87</v>
      </c>
    </row>
    <row r="43" spans="1:4" x14ac:dyDescent="0.25">
      <c r="B43" s="24" t="s">
        <v>22</v>
      </c>
      <c r="C43" s="28"/>
      <c r="D43" s="29"/>
    </row>
    <row r="44" spans="1:4" x14ac:dyDescent="0.25">
      <c r="B44" s="24"/>
      <c r="C44" s="73" t="s">
        <v>3</v>
      </c>
      <c r="D44" s="74"/>
    </row>
    <row r="45" spans="1:4" x14ac:dyDescent="0.25">
      <c r="B45" s="21" t="s">
        <v>31</v>
      </c>
      <c r="C45" s="21" t="s">
        <v>24</v>
      </c>
      <c r="D45" s="21" t="s">
        <v>25</v>
      </c>
    </row>
    <row r="46" spans="1:4" x14ac:dyDescent="0.25">
      <c r="B46" s="21" t="s">
        <v>88</v>
      </c>
      <c r="C46" s="22">
        <v>574087958</v>
      </c>
      <c r="D46" s="23">
        <f>C46/SUM($C$46:$C$55)</f>
        <v>0.16955922063892276</v>
      </c>
    </row>
    <row r="47" spans="1:4" x14ac:dyDescent="0.25">
      <c r="B47" s="21" t="s">
        <v>89</v>
      </c>
      <c r="C47" s="22">
        <v>267561773</v>
      </c>
      <c r="D47" s="23">
        <f t="shared" ref="D47:D55" si="1">C47/SUM($C$46:$C$55)</f>
        <v>7.9025461291157006E-2</v>
      </c>
    </row>
    <row r="48" spans="1:4" x14ac:dyDescent="0.25">
      <c r="B48" s="21" t="s">
        <v>90</v>
      </c>
      <c r="C48" s="22">
        <v>405224735</v>
      </c>
      <c r="D48" s="23">
        <f t="shared" si="1"/>
        <v>0.11968477877429021</v>
      </c>
    </row>
    <row r="49" spans="1:26" x14ac:dyDescent="0.25">
      <c r="B49" s="21" t="s">
        <v>91</v>
      </c>
      <c r="C49" s="22">
        <v>658490194</v>
      </c>
      <c r="D49" s="23">
        <f t="shared" si="1"/>
        <v>0.19448776539746379</v>
      </c>
    </row>
    <row r="50" spans="1:26" x14ac:dyDescent="0.25">
      <c r="B50" s="21" t="s">
        <v>92</v>
      </c>
      <c r="C50" s="22">
        <v>405224735</v>
      </c>
      <c r="D50" s="23">
        <f t="shared" si="1"/>
        <v>0.11968477877429021</v>
      </c>
    </row>
    <row r="51" spans="1:26" x14ac:dyDescent="0.25">
      <c r="B51" s="21" t="s">
        <v>93</v>
      </c>
      <c r="C51" s="22">
        <v>328988213</v>
      </c>
      <c r="D51" s="23">
        <f t="shared" si="1"/>
        <v>9.7168010961260945E-2</v>
      </c>
    </row>
    <row r="52" spans="1:26" x14ac:dyDescent="0.25">
      <c r="B52" s="21" t="s">
        <v>94</v>
      </c>
      <c r="C52" s="22">
        <v>213559402</v>
      </c>
      <c r="D52" s="23">
        <f t="shared" si="1"/>
        <v>6.3075640689948767E-2</v>
      </c>
    </row>
    <row r="53" spans="1:26" x14ac:dyDescent="0.25">
      <c r="B53" s="21" t="s">
        <v>95</v>
      </c>
      <c r="C53" s="22">
        <v>334952792</v>
      </c>
      <c r="D53" s="23">
        <f t="shared" si="1"/>
        <v>9.8929673704027082E-2</v>
      </c>
    </row>
    <row r="54" spans="1:26" x14ac:dyDescent="0.25">
      <c r="B54" s="21" t="s">
        <v>96</v>
      </c>
      <c r="C54" s="22">
        <v>173375282</v>
      </c>
      <c r="D54" s="23">
        <f t="shared" si="1"/>
        <v>5.1207096899206259E-2</v>
      </c>
    </row>
    <row r="55" spans="1:26" x14ac:dyDescent="0.25">
      <c r="B55" s="21" t="s">
        <v>70</v>
      </c>
      <c r="C55" s="22">
        <v>24301587</v>
      </c>
      <c r="D55" s="23">
        <f t="shared" si="1"/>
        <v>7.1775728694329745E-3</v>
      </c>
    </row>
    <row r="59" spans="1:26" x14ac:dyDescent="0.25">
      <c r="A59" s="36" t="s">
        <v>40</v>
      </c>
      <c r="B59" s="36" t="s">
        <v>41</v>
      </c>
    </row>
    <row r="60" spans="1:26" x14ac:dyDescent="0.25">
      <c r="C60" s="75" t="s">
        <v>51</v>
      </c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6" t="s">
        <v>52</v>
      </c>
      <c r="P60" s="76"/>
      <c r="Q60" s="76"/>
      <c r="R60" s="76"/>
      <c r="S60" s="77" t="s">
        <v>53</v>
      </c>
      <c r="T60" s="77"/>
      <c r="U60" s="77"/>
      <c r="V60" s="77"/>
      <c r="W60" s="78" t="s">
        <v>54</v>
      </c>
      <c r="X60" s="78"/>
      <c r="Y60" s="78"/>
      <c r="Z60" s="78"/>
    </row>
    <row r="61" spans="1:26" x14ac:dyDescent="0.25">
      <c r="B61" s="24" t="s">
        <v>42</v>
      </c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spans="1:26" x14ac:dyDescent="0.25">
      <c r="B62" s="24"/>
      <c r="C62" s="73" t="s">
        <v>10</v>
      </c>
      <c r="D62" s="73"/>
      <c r="E62" s="79" t="s">
        <v>11</v>
      </c>
      <c r="F62" s="79"/>
      <c r="G62" s="79" t="s">
        <v>12</v>
      </c>
      <c r="H62" s="79"/>
      <c r="I62" s="79"/>
      <c r="J62" s="79"/>
      <c r="K62" s="79"/>
      <c r="L62" s="79"/>
      <c r="M62" s="79"/>
      <c r="N62" s="79"/>
      <c r="O62" s="79" t="s">
        <v>11</v>
      </c>
      <c r="P62" s="79"/>
      <c r="Q62" s="79" t="s">
        <v>14</v>
      </c>
      <c r="R62" s="79"/>
      <c r="S62" s="79" t="s">
        <v>11</v>
      </c>
      <c r="T62" s="79"/>
      <c r="U62" s="79" t="s">
        <v>14</v>
      </c>
      <c r="V62" s="79"/>
      <c r="W62" s="79" t="s">
        <v>11</v>
      </c>
      <c r="X62" s="79"/>
      <c r="Y62" s="79" t="s">
        <v>14</v>
      </c>
      <c r="Z62" s="79"/>
    </row>
    <row r="63" spans="1:26" x14ac:dyDescent="0.25">
      <c r="B63" s="21" t="s">
        <v>31</v>
      </c>
      <c r="C63" s="21" t="s">
        <v>24</v>
      </c>
      <c r="D63" s="21" t="s">
        <v>43</v>
      </c>
      <c r="E63" s="40" t="s">
        <v>24</v>
      </c>
      <c r="F63" s="40" t="s">
        <v>43</v>
      </c>
      <c r="G63" s="21" t="s">
        <v>24</v>
      </c>
      <c r="H63" s="21" t="s">
        <v>43</v>
      </c>
      <c r="I63" s="40" t="s">
        <v>24</v>
      </c>
      <c r="J63" s="40" t="s">
        <v>43</v>
      </c>
      <c r="K63" s="21" t="s">
        <v>24</v>
      </c>
      <c r="L63" s="21" t="s">
        <v>43</v>
      </c>
      <c r="M63" s="40" t="s">
        <v>24</v>
      </c>
      <c r="N63" s="40" t="s">
        <v>43</v>
      </c>
      <c r="O63" s="21" t="s">
        <v>24</v>
      </c>
      <c r="P63" s="21" t="s">
        <v>43</v>
      </c>
      <c r="Q63" s="40" t="s">
        <v>24</v>
      </c>
      <c r="R63" s="40" t="s">
        <v>43</v>
      </c>
      <c r="S63" s="21" t="s">
        <v>24</v>
      </c>
      <c r="T63" s="21" t="s">
        <v>43</v>
      </c>
      <c r="U63" s="40" t="s">
        <v>24</v>
      </c>
      <c r="V63" s="40" t="s">
        <v>43</v>
      </c>
      <c r="W63" s="21" t="s">
        <v>24</v>
      </c>
      <c r="X63" s="21" t="s">
        <v>43</v>
      </c>
      <c r="Y63" s="40" t="s">
        <v>24</v>
      </c>
      <c r="Z63" s="40" t="s">
        <v>43</v>
      </c>
    </row>
    <row r="64" spans="1:26" x14ac:dyDescent="0.25">
      <c r="B64" s="21" t="s">
        <v>88</v>
      </c>
      <c r="C64" s="8">
        <v>21535941.70211</v>
      </c>
      <c r="D64" s="23">
        <f t="shared" ref="D64:D73" si="2">C64/SUM($C$64:$C$73)</f>
        <v>7.0196850188246854E-2</v>
      </c>
      <c r="E64" s="38">
        <v>17483173.413800001</v>
      </c>
      <c r="F64" s="41">
        <f>E64/SUM($E$64:$E$73)</f>
        <v>0.11976461513867653</v>
      </c>
      <c r="G64" s="8">
        <v>464241.60003999999</v>
      </c>
      <c r="H64" s="23">
        <f>G64/SUM($G$64:$G$73)</f>
        <v>6.6607000466461282E-3</v>
      </c>
      <c r="I64" s="38"/>
      <c r="J64" s="41"/>
      <c r="K64" s="8"/>
      <c r="L64" s="23"/>
      <c r="M64" s="38"/>
      <c r="N64" s="41"/>
      <c r="O64" s="8">
        <v>17049325.604800001</v>
      </c>
      <c r="P64" s="23">
        <f>O64/SUM(O$64:O$73)</f>
        <v>0.11714077649133148</v>
      </c>
      <c r="Q64" s="38"/>
      <c r="R64" s="41"/>
      <c r="S64" s="8">
        <v>17483173.4201</v>
      </c>
      <c r="T64" s="23">
        <f>S64/SUM(S$64:S$73)</f>
        <v>0.11679257727404622</v>
      </c>
      <c r="U64" s="38"/>
      <c r="V64" s="41"/>
      <c r="W64" s="8">
        <v>17483173.413800001</v>
      </c>
      <c r="X64" s="23">
        <f>W64/SUM(W$64:W$73)</f>
        <v>0.11976461513867653</v>
      </c>
      <c r="Y64" s="38"/>
      <c r="Z64" s="41"/>
    </row>
    <row r="65" spans="1:26" x14ac:dyDescent="0.25">
      <c r="B65" s="21" t="s">
        <v>89</v>
      </c>
      <c r="C65" s="8">
        <v>17268390.312902</v>
      </c>
      <c r="D65" s="23">
        <f t="shared" si="2"/>
        <v>5.6286677618011476E-2</v>
      </c>
      <c r="E65" s="38">
        <v>1861669.4865911999</v>
      </c>
      <c r="F65" s="41">
        <f t="shared" ref="F65:F73" si="3">E65/SUM($E$64:$E$73)</f>
        <v>1.2752955330238949E-2</v>
      </c>
      <c r="G65" s="8">
        <v>738562.063004</v>
      </c>
      <c r="H65" s="23">
        <f t="shared" ref="H65:H73" si="4">G65/SUM($G$64:$G$73)</f>
        <v>1.0596509160484418E-2</v>
      </c>
      <c r="I65" s="38"/>
      <c r="J65" s="41"/>
      <c r="K65" s="8"/>
      <c r="L65" s="23"/>
      <c r="M65" s="38"/>
      <c r="N65" s="41"/>
      <c r="O65" s="8">
        <v>1861669.4835511998</v>
      </c>
      <c r="P65" s="23">
        <f t="shared" ref="P65:P73" si="5">O65/SUM(O$64:O$73)</f>
        <v>1.2790969797186989E-2</v>
      </c>
      <c r="Q65" s="38"/>
      <c r="R65" s="41"/>
      <c r="S65" s="8">
        <v>4966098.6156411991</v>
      </c>
      <c r="T65" s="23">
        <f t="shared" ref="T65:T73" si="6">S65/SUM(S$64:S$73)</f>
        <v>3.317495298942652E-2</v>
      </c>
      <c r="U65" s="38"/>
      <c r="V65" s="41"/>
      <c r="W65" s="8">
        <v>1861669.4865911999</v>
      </c>
      <c r="X65" s="23">
        <f t="shared" ref="X65:X73" si="7">W65/SUM(W$64:W$73)</f>
        <v>1.2752955330238949E-2</v>
      </c>
      <c r="Y65" s="38"/>
      <c r="Z65" s="41"/>
    </row>
    <row r="66" spans="1:26" x14ac:dyDescent="0.25">
      <c r="B66" s="21" t="s">
        <v>90</v>
      </c>
      <c r="C66" s="8">
        <v>48584121.900688916</v>
      </c>
      <c r="D66" s="23">
        <f t="shared" si="2"/>
        <v>0.15836095647751691</v>
      </c>
      <c r="E66" s="38">
        <v>7915549.4969499996</v>
      </c>
      <c r="F66" s="41">
        <f t="shared" si="3"/>
        <v>5.4223722242843733E-2</v>
      </c>
      <c r="G66" s="8">
        <v>0</v>
      </c>
      <c r="H66" s="23">
        <f t="shared" si="4"/>
        <v>0</v>
      </c>
      <c r="I66" s="38"/>
      <c r="J66" s="41"/>
      <c r="K66" s="8"/>
      <c r="L66" s="23"/>
      <c r="M66" s="38"/>
      <c r="N66" s="41"/>
      <c r="O66" s="8">
        <v>7915549.4969499996</v>
      </c>
      <c r="P66" s="23">
        <f t="shared" si="5"/>
        <v>5.4385354348986184E-2</v>
      </c>
      <c r="Q66" s="38"/>
      <c r="R66" s="41"/>
      <c r="S66" s="8">
        <v>7915549.4759499999</v>
      </c>
      <c r="T66" s="23">
        <f t="shared" si="6"/>
        <v>5.2878124675785475E-2</v>
      </c>
      <c r="U66" s="38"/>
      <c r="V66" s="41"/>
      <c r="W66" s="8">
        <v>7915549.4969499996</v>
      </c>
      <c r="X66" s="23">
        <f t="shared" si="7"/>
        <v>5.4223722242843733E-2</v>
      </c>
      <c r="Y66" s="38"/>
      <c r="Z66" s="41"/>
    </row>
    <row r="67" spans="1:26" x14ac:dyDescent="0.25">
      <c r="B67" s="21" t="s">
        <v>91</v>
      </c>
      <c r="C67" s="8">
        <v>65051924.706779733</v>
      </c>
      <c r="D67" s="23">
        <f t="shared" si="2"/>
        <v>0.21203810245509397</v>
      </c>
      <c r="E67" s="38">
        <v>23367350.812189996</v>
      </c>
      <c r="F67" s="41">
        <f t="shared" si="3"/>
        <v>0.16007287181761692</v>
      </c>
      <c r="G67" s="8">
        <v>7982920.0922199991</v>
      </c>
      <c r="H67" s="23">
        <f t="shared" si="4"/>
        <v>0.11453483752003411</v>
      </c>
      <c r="I67" s="38"/>
      <c r="J67" s="41"/>
      <c r="K67" s="8"/>
      <c r="L67" s="23"/>
      <c r="M67" s="38"/>
      <c r="N67" s="41"/>
      <c r="O67" s="8">
        <v>23367350.812189996</v>
      </c>
      <c r="P67" s="23">
        <f t="shared" si="5"/>
        <v>0.16055002304106628</v>
      </c>
      <c r="Q67" s="38"/>
      <c r="R67" s="41"/>
      <c r="S67" s="8">
        <v>23921165.269814298</v>
      </c>
      <c r="T67" s="23">
        <f t="shared" si="6"/>
        <v>0.15980019623028124</v>
      </c>
      <c r="U67" s="38"/>
      <c r="V67" s="41"/>
      <c r="W67" s="8">
        <v>23367350.812189996</v>
      </c>
      <c r="X67" s="23">
        <f t="shared" si="7"/>
        <v>0.16007287181761692</v>
      </c>
      <c r="Y67" s="38"/>
      <c r="Z67" s="41"/>
    </row>
    <row r="68" spans="1:26" x14ac:dyDescent="0.25">
      <c r="B68" s="21" t="s">
        <v>92</v>
      </c>
      <c r="C68" s="8">
        <v>21162716.1438297</v>
      </c>
      <c r="D68" s="23">
        <f t="shared" si="2"/>
        <v>6.8980313713389099E-2</v>
      </c>
      <c r="E68" s="38">
        <v>6472815.7949999999</v>
      </c>
      <c r="F68" s="41">
        <f t="shared" si="3"/>
        <v>4.4340593907272081E-2</v>
      </c>
      <c r="G68" s="8">
        <v>0</v>
      </c>
      <c r="H68" s="23">
        <f t="shared" si="4"/>
        <v>0</v>
      </c>
      <c r="I68" s="38"/>
      <c r="J68" s="41"/>
      <c r="K68" s="8"/>
      <c r="L68" s="23"/>
      <c r="M68" s="38"/>
      <c r="N68" s="41"/>
      <c r="O68" s="8">
        <v>6472815.7949999999</v>
      </c>
      <c r="P68" s="23">
        <f t="shared" si="5"/>
        <v>4.4472766013582715E-2</v>
      </c>
      <c r="Q68" s="38"/>
      <c r="R68" s="41"/>
      <c r="S68" s="8">
        <v>6472815.7949999999</v>
      </c>
      <c r="T68" s="23">
        <f t="shared" si="6"/>
        <v>4.3240252827846194E-2</v>
      </c>
      <c r="U68" s="38"/>
      <c r="V68" s="41"/>
      <c r="W68" s="8">
        <v>6472815.7949999999</v>
      </c>
      <c r="X68" s="23">
        <f t="shared" si="7"/>
        <v>4.4340593907272081E-2</v>
      </c>
      <c r="Y68" s="38"/>
      <c r="Z68" s="41"/>
    </row>
    <row r="69" spans="1:26" x14ac:dyDescent="0.25">
      <c r="B69" s="21" t="s">
        <v>93</v>
      </c>
      <c r="C69" s="8">
        <v>2271783.7792839999</v>
      </c>
      <c r="D69" s="23">
        <f t="shared" si="2"/>
        <v>7.4049265093833255E-3</v>
      </c>
      <c r="E69" s="38">
        <v>0</v>
      </c>
      <c r="F69" s="41">
        <f t="shared" si="3"/>
        <v>0</v>
      </c>
      <c r="G69" s="8">
        <v>0</v>
      </c>
      <c r="H69" s="23">
        <f t="shared" si="4"/>
        <v>0</v>
      </c>
      <c r="I69" s="38"/>
      <c r="J69" s="41"/>
      <c r="K69" s="8"/>
      <c r="L69" s="23"/>
      <c r="M69" s="38"/>
      <c r="N69" s="41"/>
      <c r="O69" s="8">
        <v>0</v>
      </c>
      <c r="P69" s="23">
        <f t="shared" si="5"/>
        <v>0</v>
      </c>
      <c r="Q69" s="38"/>
      <c r="R69" s="41"/>
      <c r="S69" s="8">
        <v>56517.144184000004</v>
      </c>
      <c r="T69" s="23">
        <f t="shared" si="6"/>
        <v>3.7755061800333491E-4</v>
      </c>
      <c r="U69" s="38"/>
      <c r="V69" s="41"/>
      <c r="W69" s="8">
        <v>0</v>
      </c>
      <c r="X69" s="23">
        <f t="shared" si="7"/>
        <v>0</v>
      </c>
      <c r="Y69" s="38"/>
      <c r="Z69" s="41"/>
    </row>
    <row r="70" spans="1:26" x14ac:dyDescent="0.25">
      <c r="B70" s="21" t="s">
        <v>94</v>
      </c>
      <c r="C70" s="8">
        <v>81557470.341872394</v>
      </c>
      <c r="D70" s="23">
        <f t="shared" si="2"/>
        <v>0.2658382719693137</v>
      </c>
      <c r="E70" s="38">
        <v>73194725.497238323</v>
      </c>
      <c r="F70" s="41">
        <f t="shared" si="3"/>
        <v>0.50140428867670228</v>
      </c>
      <c r="G70" s="8">
        <v>47434296.2822662</v>
      </c>
      <c r="H70" s="23">
        <f t="shared" si="4"/>
        <v>0.68056292118736073</v>
      </c>
      <c r="I70" s="38"/>
      <c r="J70" s="41"/>
      <c r="K70" s="8"/>
      <c r="L70" s="23"/>
      <c r="M70" s="38"/>
      <c r="N70" s="41"/>
      <c r="O70" s="8">
        <v>73194725.497238323</v>
      </c>
      <c r="P70" s="23">
        <f t="shared" si="5"/>
        <v>0.50289889339684146</v>
      </c>
      <c r="Q70" s="38"/>
      <c r="R70" s="41"/>
      <c r="S70" s="8">
        <v>73194725.497238323</v>
      </c>
      <c r="T70" s="23">
        <f t="shared" si="6"/>
        <v>0.4889616105884233</v>
      </c>
      <c r="U70" s="38"/>
      <c r="V70" s="41"/>
      <c r="W70" s="8">
        <v>73194725.497238323</v>
      </c>
      <c r="X70" s="23">
        <f t="shared" si="7"/>
        <v>0.50140428867670228</v>
      </c>
      <c r="Y70" s="38"/>
      <c r="Z70" s="41"/>
    </row>
    <row r="71" spans="1:26" x14ac:dyDescent="0.25">
      <c r="B71" s="21" t="s">
        <v>95</v>
      </c>
      <c r="C71" s="8">
        <v>40533861.263554804</v>
      </c>
      <c r="D71" s="23">
        <f t="shared" si="2"/>
        <v>0.13212096438718368</v>
      </c>
      <c r="E71" s="38">
        <v>15684171.8974021</v>
      </c>
      <c r="F71" s="41">
        <f t="shared" si="3"/>
        <v>0.10744095288664948</v>
      </c>
      <c r="G71" s="8">
        <v>13078599.7455</v>
      </c>
      <c r="H71" s="23">
        <f t="shared" si="4"/>
        <v>0.18764503208547467</v>
      </c>
      <c r="I71" s="38"/>
      <c r="J71" s="41"/>
      <c r="K71" s="8"/>
      <c r="L71" s="23"/>
      <c r="M71" s="38"/>
      <c r="N71" s="41"/>
      <c r="O71" s="8">
        <v>15684171.8974021</v>
      </c>
      <c r="P71" s="23">
        <f t="shared" si="5"/>
        <v>0.10776121691100485</v>
      </c>
      <c r="Q71" s="38"/>
      <c r="R71" s="41"/>
      <c r="S71" s="8">
        <v>15684171.8989431</v>
      </c>
      <c r="T71" s="23">
        <f t="shared" si="6"/>
        <v>0.10477473479618776</v>
      </c>
      <c r="U71" s="38"/>
      <c r="V71" s="41"/>
      <c r="W71" s="8">
        <v>15684171.8974021</v>
      </c>
      <c r="X71" s="23">
        <f t="shared" si="7"/>
        <v>0.10744095288664948</v>
      </c>
      <c r="Y71" s="38"/>
      <c r="Z71" s="41"/>
    </row>
    <row r="72" spans="1:26" x14ac:dyDescent="0.25">
      <c r="B72" s="21" t="s">
        <v>96</v>
      </c>
      <c r="C72" s="8">
        <v>4884295.7948099999</v>
      </c>
      <c r="D72" s="23">
        <f t="shared" si="2"/>
        <v>1.5920463796099963E-2</v>
      </c>
      <c r="E72" s="38">
        <v>0</v>
      </c>
      <c r="F72" s="41">
        <f t="shared" si="3"/>
        <v>0</v>
      </c>
      <c r="G72" s="8">
        <v>0</v>
      </c>
      <c r="H72" s="23">
        <f t="shared" si="4"/>
        <v>0</v>
      </c>
      <c r="I72" s="38"/>
      <c r="J72" s="41"/>
      <c r="K72" s="8"/>
      <c r="L72" s="23"/>
      <c r="M72" s="38"/>
      <c r="N72" s="41"/>
      <c r="O72" s="8">
        <v>0</v>
      </c>
      <c r="P72" s="23">
        <f t="shared" si="5"/>
        <v>0</v>
      </c>
      <c r="Q72" s="38"/>
      <c r="R72" s="41"/>
      <c r="S72" s="8">
        <v>0</v>
      </c>
      <c r="T72" s="23">
        <f t="shared" si="6"/>
        <v>0</v>
      </c>
      <c r="U72" s="38"/>
      <c r="V72" s="41"/>
      <c r="W72" s="8">
        <v>0</v>
      </c>
      <c r="X72" s="23">
        <f t="shared" si="7"/>
        <v>0</v>
      </c>
      <c r="Y72" s="38"/>
      <c r="Z72" s="41"/>
    </row>
    <row r="73" spans="1:26" x14ac:dyDescent="0.25">
      <c r="B73" s="21" t="s">
        <v>70</v>
      </c>
      <c r="C73" s="8">
        <v>3943055.9356072498</v>
      </c>
      <c r="D73" s="23">
        <f t="shared" si="2"/>
        <v>1.285247288576106E-2</v>
      </c>
      <c r="E73" s="38">
        <v>0</v>
      </c>
      <c r="F73" s="41">
        <f t="shared" si="3"/>
        <v>0</v>
      </c>
      <c r="G73" s="8">
        <v>0</v>
      </c>
      <c r="H73" s="23">
        <f t="shared" si="4"/>
        <v>0</v>
      </c>
      <c r="I73" s="38"/>
      <c r="J73" s="41"/>
      <c r="K73" s="8"/>
      <c r="L73" s="23"/>
      <c r="M73" s="38"/>
      <c r="N73" s="41"/>
      <c r="O73" s="8">
        <v>0</v>
      </c>
      <c r="P73" s="23">
        <f t="shared" si="5"/>
        <v>0</v>
      </c>
      <c r="Q73" s="38"/>
      <c r="R73" s="41"/>
      <c r="S73" s="8">
        <v>0</v>
      </c>
      <c r="T73" s="23">
        <f t="shared" si="6"/>
        <v>0</v>
      </c>
      <c r="U73" s="38"/>
      <c r="V73" s="41"/>
      <c r="W73" s="8">
        <v>0</v>
      </c>
      <c r="X73" s="23">
        <f t="shared" si="7"/>
        <v>0</v>
      </c>
      <c r="Y73" s="38"/>
      <c r="Z73" s="41"/>
    </row>
    <row r="77" spans="1:26" x14ac:dyDescent="0.25">
      <c r="A77" s="36" t="s">
        <v>44</v>
      </c>
      <c r="B77" s="36" t="s">
        <v>45</v>
      </c>
    </row>
    <row r="78" spans="1:26" x14ac:dyDescent="0.25">
      <c r="C78" s="75" t="s">
        <v>51</v>
      </c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6" t="s">
        <v>52</v>
      </c>
      <c r="P78" s="76"/>
      <c r="Q78" s="76"/>
      <c r="R78" s="76"/>
      <c r="S78" s="77" t="s">
        <v>53</v>
      </c>
      <c r="T78" s="77"/>
      <c r="U78" s="77"/>
      <c r="V78" s="77"/>
      <c r="W78" s="78" t="s">
        <v>54</v>
      </c>
      <c r="X78" s="78"/>
      <c r="Y78" s="78"/>
      <c r="Z78" s="78"/>
    </row>
    <row r="79" spans="1:26" x14ac:dyDescent="0.25">
      <c r="B79" s="24" t="s">
        <v>46</v>
      </c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spans="1:26" x14ac:dyDescent="0.25">
      <c r="B80" s="24"/>
      <c r="C80" s="73" t="s">
        <v>10</v>
      </c>
      <c r="D80" s="73"/>
      <c r="E80" s="79" t="s">
        <v>11</v>
      </c>
      <c r="F80" s="79"/>
      <c r="G80" s="79" t="s">
        <v>12</v>
      </c>
      <c r="H80" s="79"/>
      <c r="I80" s="79"/>
      <c r="J80" s="79"/>
      <c r="K80" s="79"/>
      <c r="L80" s="79"/>
      <c r="M80" s="79"/>
      <c r="N80" s="79"/>
      <c r="O80" s="79" t="s">
        <v>11</v>
      </c>
      <c r="P80" s="79"/>
      <c r="Q80" s="79" t="s">
        <v>14</v>
      </c>
      <c r="R80" s="79"/>
      <c r="S80" s="79" t="s">
        <v>11</v>
      </c>
      <c r="T80" s="79"/>
      <c r="U80" s="79" t="s">
        <v>14</v>
      </c>
      <c r="V80" s="79"/>
      <c r="W80" s="79" t="s">
        <v>11</v>
      </c>
      <c r="X80" s="79"/>
      <c r="Y80" s="79" t="s">
        <v>14</v>
      </c>
      <c r="Z80" s="79"/>
    </row>
    <row r="81" spans="1:26" x14ac:dyDescent="0.25">
      <c r="B81" s="21" t="s">
        <v>31</v>
      </c>
      <c r="C81" s="21" t="s">
        <v>47</v>
      </c>
      <c r="D81" s="21" t="s">
        <v>43</v>
      </c>
      <c r="E81" s="40" t="s">
        <v>47</v>
      </c>
      <c r="F81" s="40" t="s">
        <v>43</v>
      </c>
      <c r="G81" s="21" t="s">
        <v>47</v>
      </c>
      <c r="H81" s="21" t="s">
        <v>43</v>
      </c>
      <c r="I81" s="40" t="s">
        <v>47</v>
      </c>
      <c r="J81" s="40" t="s">
        <v>43</v>
      </c>
      <c r="K81" s="21" t="s">
        <v>47</v>
      </c>
      <c r="L81" s="21" t="s">
        <v>43</v>
      </c>
      <c r="M81" s="40" t="s">
        <v>47</v>
      </c>
      <c r="N81" s="40" t="s">
        <v>43</v>
      </c>
      <c r="O81" s="21" t="s">
        <v>47</v>
      </c>
      <c r="P81" s="21" t="s">
        <v>43</v>
      </c>
      <c r="Q81" s="40" t="s">
        <v>47</v>
      </c>
      <c r="R81" s="40" t="s">
        <v>43</v>
      </c>
      <c r="S81" s="21" t="s">
        <v>47</v>
      </c>
      <c r="T81" s="21" t="s">
        <v>43</v>
      </c>
      <c r="U81" s="40" t="s">
        <v>47</v>
      </c>
      <c r="V81" s="40" t="s">
        <v>43</v>
      </c>
      <c r="W81" s="21" t="s">
        <v>47</v>
      </c>
      <c r="X81" s="21" t="s">
        <v>43</v>
      </c>
      <c r="Y81" s="40" t="s">
        <v>47</v>
      </c>
      <c r="Z81" s="40" t="s">
        <v>43</v>
      </c>
    </row>
    <row r="82" spans="1:26" x14ac:dyDescent="0.25">
      <c r="B82" s="21" t="s">
        <v>88</v>
      </c>
      <c r="C82" s="8">
        <v>2964.9003427111438</v>
      </c>
      <c r="D82" s="23">
        <f>C82/SUM($C$82:$C$91)</f>
        <v>7.0715275780829132E-2</v>
      </c>
      <c r="E82" s="38">
        <v>2406.9468409257124</v>
      </c>
      <c r="F82" s="41">
        <f>E82/SUM($E$82:$E$91)</f>
        <v>0.11781805624604431</v>
      </c>
      <c r="G82" s="8">
        <v>63.913159596104819</v>
      </c>
      <c r="H82" s="23">
        <f>G82/SUM($G$82:$G$91)</f>
        <v>6.472666275420362E-3</v>
      </c>
      <c r="I82" s="38"/>
      <c r="J82" s="41"/>
      <c r="K82" s="8"/>
      <c r="L82" s="23"/>
      <c r="M82" s="38"/>
      <c r="N82" s="41"/>
      <c r="O82" s="8">
        <v>2347.2180612242632</v>
      </c>
      <c r="P82" s="23">
        <f>O82/SUM(O$82:O$91)</f>
        <v>0.11523128064317914</v>
      </c>
      <c r="Q82" s="38"/>
      <c r="R82" s="41"/>
      <c r="S82" s="8">
        <v>2406.946841793047</v>
      </c>
      <c r="T82" s="23">
        <f>S82/SUM(S$82:S$91)</f>
        <v>0.11494983694607629</v>
      </c>
      <c r="U82" s="38"/>
      <c r="V82" s="41"/>
      <c r="W82" s="8">
        <v>2406.9468409257124</v>
      </c>
      <c r="X82" s="23">
        <f>W82/SUM(W$82:W$91)</f>
        <v>0.11781805624604431</v>
      </c>
      <c r="Y82" s="38"/>
      <c r="Z82" s="41"/>
    </row>
    <row r="83" spans="1:26" x14ac:dyDescent="0.25">
      <c r="B83" s="21" t="s">
        <v>89</v>
      </c>
      <c r="C83" s="8">
        <v>2377.3771802036713</v>
      </c>
      <c r="D83" s="23">
        <f t="shared" ref="D83:D91" si="8">C83/SUM($C$82:$C$91)</f>
        <v>5.6702372255596378E-2</v>
      </c>
      <c r="E83" s="38">
        <v>256.30012261169588</v>
      </c>
      <c r="F83" s="41">
        <f t="shared" ref="F83:F91" si="9">E83/SUM($E$82:$E$91)</f>
        <v>1.2545678927466112E-2</v>
      </c>
      <c r="G83" s="8">
        <v>101.67945957522096</v>
      </c>
      <c r="H83" s="23">
        <f t="shared" ref="H83:H91" si="10">G83/SUM($G$82:$G$91)</f>
        <v>1.0297366192730219E-2</v>
      </c>
      <c r="I83" s="38"/>
      <c r="J83" s="41"/>
      <c r="K83" s="8"/>
      <c r="L83" s="23"/>
      <c r="M83" s="38"/>
      <c r="N83" s="41"/>
      <c r="O83" s="8">
        <v>256.3001221931724</v>
      </c>
      <c r="P83" s="23">
        <f t="shared" ref="P83:P91" si="11">O83/SUM(O$82:O$91)</f>
        <v>1.258246594009178E-2</v>
      </c>
      <c r="Q83" s="38"/>
      <c r="R83" s="41"/>
      <c r="S83" s="8">
        <v>683.69369174180736</v>
      </c>
      <c r="T83" s="23">
        <f t="shared" ref="T83:T91" si="12">S83/SUM(S$82:S$91)</f>
        <v>3.2651522261387372E-2</v>
      </c>
      <c r="U83" s="38"/>
      <c r="V83" s="41"/>
      <c r="W83" s="8">
        <v>256.30012261169588</v>
      </c>
      <c r="X83" s="23">
        <f t="shared" ref="X83:X91" si="13">W83/SUM(W$82:W$91)</f>
        <v>1.2545678927466112E-2</v>
      </c>
      <c r="Y83" s="38"/>
      <c r="Z83" s="41"/>
    </row>
    <row r="84" spans="1:26" x14ac:dyDescent="0.25">
      <c r="B84" s="21" t="s">
        <v>90</v>
      </c>
      <c r="C84" s="8">
        <v>6542.3900645354315</v>
      </c>
      <c r="D84" s="23">
        <f t="shared" si="8"/>
        <v>0.15604130466534641</v>
      </c>
      <c r="E84" s="38">
        <v>1065.9164014539863</v>
      </c>
      <c r="F84" s="41">
        <f t="shared" si="9"/>
        <v>5.2175725863470745E-2</v>
      </c>
      <c r="G84" s="8">
        <v>0</v>
      </c>
      <c r="H84" s="23">
        <f t="shared" si="10"/>
        <v>0</v>
      </c>
      <c r="I84" s="38"/>
      <c r="J84" s="41"/>
      <c r="K84" s="8"/>
      <c r="L84" s="23"/>
      <c r="M84" s="38"/>
      <c r="N84" s="41"/>
      <c r="O84" s="8">
        <v>1065.9164014539863</v>
      </c>
      <c r="P84" s="23">
        <f t="shared" si="11"/>
        <v>5.2328717994802647E-2</v>
      </c>
      <c r="Q84" s="38"/>
      <c r="R84" s="41"/>
      <c r="S84" s="8">
        <v>1065.9163986261037</v>
      </c>
      <c r="T84" s="23">
        <f t="shared" si="12"/>
        <v>5.0905534801484631E-2</v>
      </c>
      <c r="U84" s="38"/>
      <c r="V84" s="41"/>
      <c r="W84" s="8">
        <v>1065.9164014539863</v>
      </c>
      <c r="X84" s="23">
        <f t="shared" si="13"/>
        <v>5.2175725863470745E-2</v>
      </c>
      <c r="Y84" s="38"/>
      <c r="Z84" s="41"/>
    </row>
    <row r="85" spans="1:26" x14ac:dyDescent="0.25">
      <c r="B85" s="21" t="s">
        <v>91</v>
      </c>
      <c r="C85" s="8">
        <v>8759.962087006621</v>
      </c>
      <c r="D85" s="23">
        <f t="shared" si="8"/>
        <v>0.20893219441090405</v>
      </c>
      <c r="E85" s="38">
        <v>3146.6725713533597</v>
      </c>
      <c r="F85" s="41">
        <f t="shared" si="9"/>
        <v>0.1540270186677701</v>
      </c>
      <c r="G85" s="8">
        <v>1074.9885982107219</v>
      </c>
      <c r="H85" s="23">
        <f t="shared" si="10"/>
        <v>0.10886713299844446</v>
      </c>
      <c r="I85" s="38"/>
      <c r="J85" s="41"/>
      <c r="K85" s="8"/>
      <c r="L85" s="23"/>
      <c r="M85" s="38"/>
      <c r="N85" s="41"/>
      <c r="O85" s="8">
        <v>3146.6725713533597</v>
      </c>
      <c r="P85" s="23">
        <f t="shared" si="11"/>
        <v>0.15447866397751325</v>
      </c>
      <c r="Q85" s="38"/>
      <c r="R85" s="41"/>
      <c r="S85" s="8">
        <v>3221.2498213562239</v>
      </c>
      <c r="T85" s="23">
        <f t="shared" si="12"/>
        <v>0.15383893623991915</v>
      </c>
      <c r="U85" s="38"/>
      <c r="V85" s="41"/>
      <c r="W85" s="8">
        <v>3146.6725713533597</v>
      </c>
      <c r="X85" s="23">
        <f t="shared" si="13"/>
        <v>0.1540270186677701</v>
      </c>
      <c r="Y85" s="38"/>
      <c r="Z85" s="41"/>
    </row>
    <row r="86" spans="1:26" x14ac:dyDescent="0.25">
      <c r="B86" s="21" t="s">
        <v>92</v>
      </c>
      <c r="C86" s="8">
        <v>2849.7940977711041</v>
      </c>
      <c r="D86" s="23">
        <f t="shared" si="8"/>
        <v>6.7969898562656783E-2</v>
      </c>
      <c r="E86" s="38">
        <v>871.63633076129645</v>
      </c>
      <c r="F86" s="41">
        <f t="shared" si="9"/>
        <v>4.2665877159228732E-2</v>
      </c>
      <c r="G86" s="8">
        <v>0</v>
      </c>
      <c r="H86" s="23">
        <f t="shared" si="10"/>
        <v>0</v>
      </c>
      <c r="I86" s="38"/>
      <c r="J86" s="41"/>
      <c r="K86" s="8"/>
      <c r="L86" s="23"/>
      <c r="M86" s="38"/>
      <c r="N86" s="41"/>
      <c r="O86" s="8">
        <v>871.63633076129645</v>
      </c>
      <c r="P86" s="23">
        <f t="shared" si="11"/>
        <v>4.2790984062366338E-2</v>
      </c>
      <c r="Q86" s="38"/>
      <c r="R86" s="41"/>
      <c r="S86" s="8">
        <v>871.63633076129645</v>
      </c>
      <c r="T86" s="23">
        <f t="shared" si="12"/>
        <v>4.1627198556095958E-2</v>
      </c>
      <c r="U86" s="38"/>
      <c r="V86" s="41"/>
      <c r="W86" s="8">
        <v>871.63633076129645</v>
      </c>
      <c r="X86" s="23">
        <f t="shared" si="13"/>
        <v>4.2665877159228732E-2</v>
      </c>
      <c r="Y86" s="38"/>
      <c r="Z86" s="41"/>
    </row>
    <row r="87" spans="1:26" x14ac:dyDescent="0.25">
      <c r="B87" s="21" t="s">
        <v>93</v>
      </c>
      <c r="C87" s="8">
        <v>312.76145705320249</v>
      </c>
      <c r="D87" s="23">
        <f t="shared" si="8"/>
        <v>7.4596141969841302E-3</v>
      </c>
      <c r="E87" s="38">
        <v>0</v>
      </c>
      <c r="F87" s="41">
        <f t="shared" si="9"/>
        <v>0</v>
      </c>
      <c r="G87" s="8">
        <v>0</v>
      </c>
      <c r="H87" s="23">
        <f t="shared" si="10"/>
        <v>0</v>
      </c>
      <c r="I87" s="38"/>
      <c r="J87" s="41"/>
      <c r="K87" s="8"/>
      <c r="L87" s="23"/>
      <c r="M87" s="38"/>
      <c r="N87" s="41"/>
      <c r="O87" s="8">
        <v>0</v>
      </c>
      <c r="P87" s="23">
        <f t="shared" si="11"/>
        <v>0</v>
      </c>
      <c r="Q87" s="38"/>
      <c r="R87" s="41"/>
      <c r="S87" s="8">
        <v>7.7808392350810998</v>
      </c>
      <c r="T87" s="23">
        <f t="shared" si="12"/>
        <v>3.7159366623565332E-4</v>
      </c>
      <c r="U87" s="38"/>
      <c r="V87" s="41"/>
      <c r="W87" s="8">
        <v>0</v>
      </c>
      <c r="X87" s="23">
        <f t="shared" si="13"/>
        <v>0</v>
      </c>
      <c r="Y87" s="38"/>
      <c r="Z87" s="41"/>
    </row>
    <row r="88" spans="1:26" x14ac:dyDescent="0.25">
      <c r="B88" s="21" t="s">
        <v>94</v>
      </c>
      <c r="C88" s="8">
        <v>11641.2895965524</v>
      </c>
      <c r="D88" s="23">
        <f t="shared" si="8"/>
        <v>0.27765419039748895</v>
      </c>
      <c r="E88" s="38">
        <v>10447.614337249037</v>
      </c>
      <c r="F88" s="41">
        <f t="shared" si="9"/>
        <v>0.51140207697714446</v>
      </c>
      <c r="G88" s="8">
        <v>6770.6413344581952</v>
      </c>
      <c r="H88" s="23">
        <f t="shared" si="10"/>
        <v>0.68568198013458148</v>
      </c>
      <c r="I88" s="38"/>
      <c r="J88" s="41"/>
      <c r="K88" s="8"/>
      <c r="L88" s="23"/>
      <c r="M88" s="38"/>
      <c r="N88" s="41"/>
      <c r="O88" s="8">
        <v>10447.614337249037</v>
      </c>
      <c r="P88" s="23">
        <f t="shared" si="11"/>
        <v>0.51290163433699854</v>
      </c>
      <c r="Q88" s="38"/>
      <c r="R88" s="41"/>
      <c r="S88" s="8">
        <v>10447.614337249037</v>
      </c>
      <c r="T88" s="23">
        <f t="shared" si="12"/>
        <v>0.49895225922298342</v>
      </c>
      <c r="U88" s="38"/>
      <c r="V88" s="41"/>
      <c r="W88" s="8">
        <v>10447.614337249037</v>
      </c>
      <c r="X88" s="23">
        <f t="shared" si="13"/>
        <v>0.51140207697714446</v>
      </c>
      <c r="Y88" s="38"/>
      <c r="Z88" s="41"/>
    </row>
    <row r="89" spans="1:26" x14ac:dyDescent="0.25">
      <c r="B89" s="21" t="s">
        <v>95</v>
      </c>
      <c r="C89" s="8">
        <v>5774.1974942001552</v>
      </c>
      <c r="D89" s="23">
        <f t="shared" si="8"/>
        <v>0.13771928935795519</v>
      </c>
      <c r="E89" s="38">
        <v>2234.2679242851223</v>
      </c>
      <c r="F89" s="41">
        <f t="shared" si="9"/>
        <v>0.10936556615887542</v>
      </c>
      <c r="G89" s="8">
        <v>1863.0945960732772</v>
      </c>
      <c r="H89" s="23">
        <f t="shared" si="10"/>
        <v>0.18868085439882351</v>
      </c>
      <c r="I89" s="38"/>
      <c r="J89" s="41"/>
      <c r="K89" s="8"/>
      <c r="L89" s="23"/>
      <c r="M89" s="38"/>
      <c r="N89" s="41"/>
      <c r="O89" s="8">
        <v>2234.2679242851223</v>
      </c>
      <c r="P89" s="23">
        <f t="shared" si="11"/>
        <v>0.10968625304504831</v>
      </c>
      <c r="Q89" s="38"/>
      <c r="R89" s="41"/>
      <c r="S89" s="8">
        <v>2234.2679245046438</v>
      </c>
      <c r="T89" s="23">
        <f t="shared" si="12"/>
        <v>0.10670311830581741</v>
      </c>
      <c r="U89" s="38"/>
      <c r="V89" s="41"/>
      <c r="W89" s="8">
        <v>2234.2679242851223</v>
      </c>
      <c r="X89" s="23">
        <f t="shared" si="13"/>
        <v>0.10936556615887542</v>
      </c>
      <c r="Y89" s="38"/>
      <c r="Z89" s="41"/>
    </row>
    <row r="90" spans="1:26" x14ac:dyDescent="0.25">
      <c r="B90" s="21" t="s">
        <v>96</v>
      </c>
      <c r="C90" s="8">
        <v>704.62429265834896</v>
      </c>
      <c r="D90" s="23">
        <f t="shared" si="8"/>
        <v>1.6805860372238919E-2</v>
      </c>
      <c r="E90" s="38">
        <v>0</v>
      </c>
      <c r="F90" s="41">
        <f t="shared" si="9"/>
        <v>0</v>
      </c>
      <c r="G90" s="8">
        <v>0</v>
      </c>
      <c r="H90" s="23">
        <f t="shared" si="10"/>
        <v>0</v>
      </c>
      <c r="I90" s="38"/>
      <c r="J90" s="41"/>
      <c r="K90" s="8"/>
      <c r="L90" s="23"/>
      <c r="M90" s="38"/>
      <c r="N90" s="41"/>
      <c r="O90" s="8">
        <v>0</v>
      </c>
      <c r="P90" s="23">
        <f t="shared" si="11"/>
        <v>0</v>
      </c>
      <c r="Q90" s="38"/>
      <c r="R90" s="41"/>
      <c r="S90" s="8">
        <v>0</v>
      </c>
      <c r="T90" s="23">
        <f t="shared" si="12"/>
        <v>0</v>
      </c>
      <c r="U90" s="38"/>
      <c r="V90" s="41"/>
      <c r="W90" s="8">
        <v>0</v>
      </c>
      <c r="X90" s="23">
        <f t="shared" si="13"/>
        <v>0</v>
      </c>
      <c r="Y90" s="38"/>
      <c r="Z90" s="41"/>
    </row>
    <row r="91" spans="1:26" x14ac:dyDescent="0.25">
      <c r="B91" s="21" t="s">
        <v>70</v>
      </c>
      <c r="C91" s="8">
        <v>0</v>
      </c>
      <c r="D91" s="23">
        <f t="shared" si="8"/>
        <v>0</v>
      </c>
      <c r="E91" s="38">
        <v>0</v>
      </c>
      <c r="F91" s="41">
        <f t="shared" si="9"/>
        <v>0</v>
      </c>
      <c r="G91" s="8">
        <v>0</v>
      </c>
      <c r="H91" s="23">
        <f t="shared" si="10"/>
        <v>0</v>
      </c>
      <c r="I91" s="38"/>
      <c r="J91" s="41"/>
      <c r="K91" s="8"/>
      <c r="L91" s="23"/>
      <c r="M91" s="38"/>
      <c r="N91" s="41"/>
      <c r="O91" s="8">
        <v>0</v>
      </c>
      <c r="P91" s="23">
        <f t="shared" si="11"/>
        <v>0</v>
      </c>
      <c r="Q91" s="38"/>
      <c r="R91" s="41"/>
      <c r="S91" s="8">
        <v>0</v>
      </c>
      <c r="T91" s="23">
        <f t="shared" si="12"/>
        <v>0</v>
      </c>
      <c r="U91" s="38"/>
      <c r="V91" s="41"/>
      <c r="W91" s="8">
        <v>0</v>
      </c>
      <c r="X91" s="23">
        <f t="shared" si="13"/>
        <v>0</v>
      </c>
      <c r="Y91" s="38"/>
      <c r="Z91" s="41"/>
    </row>
    <row r="95" spans="1:26" x14ac:dyDescent="0.25">
      <c r="A95" s="36" t="s">
        <v>48</v>
      </c>
      <c r="B95" s="36" t="s">
        <v>49</v>
      </c>
    </row>
    <row r="96" spans="1:26" x14ac:dyDescent="0.25">
      <c r="C96" s="75" t="s">
        <v>51</v>
      </c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6" t="s">
        <v>52</v>
      </c>
      <c r="P96" s="76"/>
      <c r="Q96" s="76"/>
      <c r="R96" s="76"/>
      <c r="S96" s="77" t="s">
        <v>53</v>
      </c>
      <c r="T96" s="77"/>
      <c r="U96" s="77"/>
      <c r="V96" s="77"/>
      <c r="W96" s="78" t="s">
        <v>54</v>
      </c>
      <c r="X96" s="78"/>
      <c r="Y96" s="78"/>
      <c r="Z96" s="78"/>
    </row>
    <row r="97" spans="2:26" x14ac:dyDescent="0.25">
      <c r="B97" s="24" t="s">
        <v>50</v>
      </c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spans="2:26" x14ac:dyDescent="0.25">
      <c r="B98" s="24"/>
      <c r="C98" s="73" t="s">
        <v>10</v>
      </c>
      <c r="D98" s="73"/>
      <c r="E98" s="79" t="s">
        <v>11</v>
      </c>
      <c r="F98" s="79"/>
      <c r="G98" s="79" t="s">
        <v>12</v>
      </c>
      <c r="H98" s="79"/>
      <c r="I98" s="79"/>
      <c r="J98" s="79"/>
      <c r="K98" s="79"/>
      <c r="L98" s="79"/>
      <c r="M98" s="79"/>
      <c r="N98" s="79"/>
      <c r="O98" s="79" t="s">
        <v>11</v>
      </c>
      <c r="P98" s="79"/>
      <c r="Q98" s="79" t="s">
        <v>14</v>
      </c>
      <c r="R98" s="79"/>
      <c r="S98" s="79" t="s">
        <v>11</v>
      </c>
      <c r="T98" s="79"/>
      <c r="U98" s="79" t="s">
        <v>14</v>
      </c>
      <c r="V98" s="79"/>
      <c r="W98" s="79" t="s">
        <v>11</v>
      </c>
      <c r="X98" s="79"/>
      <c r="Y98" s="79" t="s">
        <v>14</v>
      </c>
      <c r="Z98" s="79"/>
    </row>
    <row r="99" spans="2:26" x14ac:dyDescent="0.25">
      <c r="B99" s="21" t="s">
        <v>31</v>
      </c>
      <c r="C99" s="21" t="s">
        <v>47</v>
      </c>
      <c r="D99" s="21" t="s">
        <v>43</v>
      </c>
      <c r="E99" s="40" t="s">
        <v>47</v>
      </c>
      <c r="F99" s="40" t="s">
        <v>43</v>
      </c>
      <c r="G99" s="21" t="s">
        <v>47</v>
      </c>
      <c r="H99" s="21" t="s">
        <v>43</v>
      </c>
      <c r="I99" s="40" t="s">
        <v>47</v>
      </c>
      <c r="J99" s="40" t="s">
        <v>43</v>
      </c>
      <c r="K99" s="21" t="s">
        <v>47</v>
      </c>
      <c r="L99" s="21" t="s">
        <v>43</v>
      </c>
      <c r="M99" s="40" t="s">
        <v>47</v>
      </c>
      <c r="N99" s="40" t="s">
        <v>43</v>
      </c>
      <c r="O99" s="21" t="s">
        <v>47</v>
      </c>
      <c r="P99" s="21" t="s">
        <v>43</v>
      </c>
      <c r="Q99" s="40" t="s">
        <v>47</v>
      </c>
      <c r="R99" s="40" t="s">
        <v>43</v>
      </c>
      <c r="S99" s="21" t="s">
        <v>47</v>
      </c>
      <c r="T99" s="21" t="s">
        <v>43</v>
      </c>
      <c r="U99" s="40" t="s">
        <v>47</v>
      </c>
      <c r="V99" s="40" t="s">
        <v>43</v>
      </c>
      <c r="W99" s="21" t="s">
        <v>47</v>
      </c>
      <c r="X99" s="21" t="s">
        <v>43</v>
      </c>
      <c r="Y99" s="40" t="s">
        <v>47</v>
      </c>
      <c r="Z99" s="40" t="s">
        <v>43</v>
      </c>
    </row>
    <row r="100" spans="2:26" x14ac:dyDescent="0.25">
      <c r="B100" s="21" t="s">
        <v>88</v>
      </c>
      <c r="C100" s="8">
        <v>2891.7958824695961</v>
      </c>
      <c r="D100" s="23">
        <f>C100/SUM($C$100:$C$109)</f>
        <v>7.0782434702303512E-2</v>
      </c>
      <c r="E100" s="38">
        <v>2347.5996355234988</v>
      </c>
      <c r="F100" s="41">
        <f>E100/SUM($E$100:$E$109)</f>
        <v>0.1180710284121794</v>
      </c>
      <c r="G100" s="8">
        <v>62.337276262929223</v>
      </c>
      <c r="H100" s="23">
        <f>G100/SUM($G$100:$G$109)</f>
        <v>6.4885698921994988E-3</v>
      </c>
      <c r="I100" s="38"/>
      <c r="J100" s="41"/>
      <c r="K100" s="8"/>
      <c r="L100" s="23"/>
      <c r="M100" s="38"/>
      <c r="N100" s="41"/>
      <c r="O100" s="8">
        <v>2289.3435664349695</v>
      </c>
      <c r="P100" s="23">
        <f>O100/SUM(O$100:O$109)</f>
        <v>0.11547942568629625</v>
      </c>
      <c r="Q100" s="38"/>
      <c r="R100" s="41"/>
      <c r="S100" s="8">
        <v>2347.599636369448</v>
      </c>
      <c r="T100" s="23">
        <f>S100/SUM(S$100:S$109)</f>
        <v>0.11519136948808512</v>
      </c>
      <c r="U100" s="38"/>
      <c r="V100" s="41"/>
      <c r="W100" s="8">
        <v>2347.5996355234988</v>
      </c>
      <c r="X100" s="23">
        <f>W100/SUM(W$100:W$109)</f>
        <v>0.1180710284121794</v>
      </c>
      <c r="Y100" s="38"/>
      <c r="Z100" s="41"/>
    </row>
    <row r="101" spans="2:26" x14ac:dyDescent="0.25">
      <c r="B101" s="21" t="s">
        <v>89</v>
      </c>
      <c r="C101" s="8">
        <v>2318.7590630798977</v>
      </c>
      <c r="D101" s="23">
        <f t="shared" ref="D101:D109" si="14">C101/SUM($C$100:$C$109)</f>
        <v>5.6756222998928393E-2</v>
      </c>
      <c r="E101" s="38">
        <v>249.98062449789501</v>
      </c>
      <c r="F101" s="41">
        <f t="shared" ref="F101:F109" si="15">E101/SUM($E$100:$E$109)</f>
        <v>1.2572616288979599E-2</v>
      </c>
      <c r="G101" s="8">
        <v>99.172386435925574</v>
      </c>
      <c r="H101" s="23">
        <f t="shared" ref="H101:H109" si="16">G101/SUM($G$100:$G$109)</f>
        <v>1.0322667260141263E-2</v>
      </c>
      <c r="I101" s="38"/>
      <c r="J101" s="41"/>
      <c r="K101" s="8"/>
      <c r="L101" s="23"/>
      <c r="M101" s="38"/>
      <c r="N101" s="41"/>
      <c r="O101" s="8">
        <v>249.98062408969093</v>
      </c>
      <c r="P101" s="23">
        <f t="shared" ref="P101:P109" si="17">O101/SUM(O$100:O$109)</f>
        <v>1.2609561677775126E-2</v>
      </c>
      <c r="Q101" s="38"/>
      <c r="R101" s="41"/>
      <c r="S101" s="8">
        <v>666.83610715950988</v>
      </c>
      <c r="T101" s="23">
        <f t="shared" ref="T101:T109" si="18">S101/SUM(S$100:S$109)</f>
        <v>3.2720129624231646E-2</v>
      </c>
      <c r="U101" s="38"/>
      <c r="V101" s="41"/>
      <c r="W101" s="8">
        <v>249.98062449789501</v>
      </c>
      <c r="X101" s="23">
        <f t="shared" ref="X101:X109" si="19">W101/SUM(W$100:W$109)</f>
        <v>1.2572616288979599E-2</v>
      </c>
      <c r="Y101" s="38"/>
      <c r="Z101" s="41"/>
    </row>
    <row r="102" spans="2:26" x14ac:dyDescent="0.25">
      <c r="B102" s="21" t="s">
        <v>90</v>
      </c>
      <c r="C102" s="8">
        <v>6369.5914511674046</v>
      </c>
      <c r="D102" s="23">
        <f t="shared" si="14"/>
        <v>0.15590837296150264</v>
      </c>
      <c r="E102" s="38">
        <v>1037.763253396379</v>
      </c>
      <c r="F102" s="41">
        <f t="shared" si="15"/>
        <v>5.2193641847093013E-2</v>
      </c>
      <c r="G102" s="8">
        <v>0</v>
      </c>
      <c r="H102" s="23">
        <f t="shared" si="16"/>
        <v>0</v>
      </c>
      <c r="I102" s="38"/>
      <c r="J102" s="41"/>
      <c r="K102" s="8"/>
      <c r="L102" s="23"/>
      <c r="M102" s="38"/>
      <c r="N102" s="41"/>
      <c r="O102" s="8">
        <v>1037.763253396379</v>
      </c>
      <c r="P102" s="23">
        <f t="shared" si="17"/>
        <v>5.2347016086875454E-2</v>
      </c>
      <c r="Q102" s="38"/>
      <c r="R102" s="41"/>
      <c r="S102" s="8">
        <v>1037.7632506431869</v>
      </c>
      <c r="T102" s="23">
        <f t="shared" si="18"/>
        <v>5.0920680082769905E-2</v>
      </c>
      <c r="U102" s="38"/>
      <c r="V102" s="41"/>
      <c r="W102" s="8">
        <v>1037.763253396379</v>
      </c>
      <c r="X102" s="23">
        <f t="shared" si="19"/>
        <v>5.2193641847093013E-2</v>
      </c>
      <c r="Y102" s="38"/>
      <c r="Z102" s="41"/>
    </row>
    <row r="103" spans="2:26" x14ac:dyDescent="0.25">
      <c r="B103" s="21" t="s">
        <v>91</v>
      </c>
      <c r="C103" s="8">
        <v>8528.5926200595713</v>
      </c>
      <c r="D103" s="23">
        <f t="shared" si="14"/>
        <v>0.20875420491863195</v>
      </c>
      <c r="E103" s="38">
        <v>3063.5621710731107</v>
      </c>
      <c r="F103" s="41">
        <f t="shared" si="15"/>
        <v>0.15407990811967842</v>
      </c>
      <c r="G103" s="8">
        <v>1046.5958338960127</v>
      </c>
      <c r="H103" s="23">
        <f t="shared" si="16"/>
        <v>0.10893819275125305</v>
      </c>
      <c r="I103" s="38"/>
      <c r="J103" s="41"/>
      <c r="K103" s="8"/>
      <c r="L103" s="23"/>
      <c r="M103" s="38"/>
      <c r="N103" s="41"/>
      <c r="O103" s="8">
        <v>3063.5621710731107</v>
      </c>
      <c r="P103" s="23">
        <f t="shared" si="17"/>
        <v>0.15453268144488222</v>
      </c>
      <c r="Q103" s="38"/>
      <c r="R103" s="41"/>
      <c r="S103" s="8">
        <v>3136.1696752702105</v>
      </c>
      <c r="T103" s="23">
        <f t="shared" si="18"/>
        <v>0.15388470599700091</v>
      </c>
      <c r="U103" s="38"/>
      <c r="V103" s="41"/>
      <c r="W103" s="8">
        <v>3063.5621710731107</v>
      </c>
      <c r="X103" s="23">
        <f t="shared" si="19"/>
        <v>0.15407990811967842</v>
      </c>
      <c r="Y103" s="38"/>
      <c r="Z103" s="41"/>
    </row>
    <row r="104" spans="2:26" x14ac:dyDescent="0.25">
      <c r="B104" s="21" t="s">
        <v>92</v>
      </c>
      <c r="C104" s="8">
        <v>2774.5248974296828</v>
      </c>
      <c r="D104" s="23">
        <f t="shared" si="14"/>
        <v>6.7911994955368926E-2</v>
      </c>
      <c r="E104" s="38">
        <v>848.61453783378431</v>
      </c>
      <c r="F104" s="41">
        <f t="shared" si="15"/>
        <v>4.2680527672350754E-2</v>
      </c>
      <c r="G104" s="8">
        <v>0</v>
      </c>
      <c r="H104" s="23">
        <f t="shared" si="16"/>
        <v>0</v>
      </c>
      <c r="I104" s="38"/>
      <c r="J104" s="41"/>
      <c r="K104" s="8"/>
      <c r="L104" s="23"/>
      <c r="M104" s="38"/>
      <c r="N104" s="41"/>
      <c r="O104" s="8">
        <v>848.61453783378431</v>
      </c>
      <c r="P104" s="23">
        <f t="shared" si="17"/>
        <v>4.2805947038649005E-2</v>
      </c>
      <c r="Q104" s="38"/>
      <c r="R104" s="41"/>
      <c r="S104" s="8">
        <v>848.61453783378431</v>
      </c>
      <c r="T104" s="23">
        <f t="shared" si="18"/>
        <v>4.1639583371101005E-2</v>
      </c>
      <c r="U104" s="38"/>
      <c r="V104" s="41"/>
      <c r="W104" s="8">
        <v>848.61453783378431</v>
      </c>
      <c r="X104" s="23">
        <f t="shared" si="19"/>
        <v>4.2680527672350754E-2</v>
      </c>
      <c r="Y104" s="38"/>
      <c r="Z104" s="41"/>
    </row>
    <row r="105" spans="2:26" x14ac:dyDescent="0.25">
      <c r="B105" s="21" t="s">
        <v>93</v>
      </c>
      <c r="C105" s="8">
        <v>305.04981252577562</v>
      </c>
      <c r="D105" s="23">
        <f t="shared" si="14"/>
        <v>7.4666986584184187E-3</v>
      </c>
      <c r="E105" s="38">
        <v>0</v>
      </c>
      <c r="F105" s="41">
        <f t="shared" si="15"/>
        <v>0</v>
      </c>
      <c r="G105" s="8">
        <v>0</v>
      </c>
      <c r="H105" s="23">
        <f t="shared" si="16"/>
        <v>0</v>
      </c>
      <c r="I105" s="38"/>
      <c r="J105" s="41"/>
      <c r="K105" s="8"/>
      <c r="L105" s="23"/>
      <c r="M105" s="38"/>
      <c r="N105" s="41"/>
      <c r="O105" s="8">
        <v>0</v>
      </c>
      <c r="P105" s="23">
        <f t="shared" si="17"/>
        <v>0</v>
      </c>
      <c r="Q105" s="38"/>
      <c r="R105" s="41"/>
      <c r="S105" s="8">
        <v>7.5889899360295408</v>
      </c>
      <c r="T105" s="23">
        <f t="shared" si="18"/>
        <v>3.7237445866811561E-4</v>
      </c>
      <c r="U105" s="38"/>
      <c r="V105" s="41"/>
      <c r="W105" s="8">
        <v>0</v>
      </c>
      <c r="X105" s="23">
        <f t="shared" si="19"/>
        <v>0</v>
      </c>
      <c r="Y105" s="38"/>
      <c r="Z105" s="41"/>
    </row>
    <row r="106" spans="2:26" x14ac:dyDescent="0.25">
      <c r="B106" s="21" t="s">
        <v>94</v>
      </c>
      <c r="C106" s="8">
        <v>11315.646881380955</v>
      </c>
      <c r="D106" s="23">
        <f t="shared" si="14"/>
        <v>0.2769728808838543</v>
      </c>
      <c r="E106" s="38">
        <v>10155.362394573074</v>
      </c>
      <c r="F106" s="41">
        <f t="shared" si="15"/>
        <v>0.51075748338077875</v>
      </c>
      <c r="G106" s="8">
        <v>6581.2456485835046</v>
      </c>
      <c r="H106" s="23">
        <f t="shared" si="16"/>
        <v>0.68502948682668807</v>
      </c>
      <c r="I106" s="38"/>
      <c r="J106" s="41"/>
      <c r="K106" s="8"/>
      <c r="L106" s="23"/>
      <c r="M106" s="38"/>
      <c r="N106" s="41"/>
      <c r="O106" s="8">
        <v>10155.362394573074</v>
      </c>
      <c r="P106" s="23">
        <f t="shared" si="17"/>
        <v>0.51225837578748634</v>
      </c>
      <c r="Q106" s="38"/>
      <c r="R106" s="41"/>
      <c r="S106" s="8">
        <v>10155.362394573074</v>
      </c>
      <c r="T106" s="23">
        <f t="shared" si="18"/>
        <v>0.49830051247059215</v>
      </c>
      <c r="U106" s="38"/>
      <c r="V106" s="41"/>
      <c r="W106" s="8">
        <v>10155.362394573074</v>
      </c>
      <c r="X106" s="23">
        <f t="shared" si="19"/>
        <v>0.51075748338077875</v>
      </c>
      <c r="Y106" s="38"/>
      <c r="Z106" s="41"/>
    </row>
    <row r="107" spans="2:26" x14ac:dyDescent="0.25">
      <c r="B107" s="21" t="s">
        <v>95</v>
      </c>
      <c r="C107" s="8">
        <v>5634.1069614735216</v>
      </c>
      <c r="D107" s="23">
        <f t="shared" si="14"/>
        <v>0.13790593261572848</v>
      </c>
      <c r="E107" s="38">
        <v>2180.0612948649255</v>
      </c>
      <c r="F107" s="41">
        <f t="shared" si="15"/>
        <v>0.10964479427894028</v>
      </c>
      <c r="G107" s="8">
        <v>1817.8931780846854</v>
      </c>
      <c r="H107" s="23">
        <f t="shared" si="16"/>
        <v>0.18922108326971809</v>
      </c>
      <c r="I107" s="38"/>
      <c r="J107" s="41"/>
      <c r="K107" s="8"/>
      <c r="L107" s="23"/>
      <c r="M107" s="38"/>
      <c r="N107" s="41"/>
      <c r="O107" s="8">
        <v>2180.0612948649255</v>
      </c>
      <c r="P107" s="23">
        <f t="shared" si="17"/>
        <v>0.10996699227803568</v>
      </c>
      <c r="Q107" s="38"/>
      <c r="R107" s="41"/>
      <c r="S107" s="8">
        <v>2180.0612950791206</v>
      </c>
      <c r="T107" s="23">
        <f t="shared" si="18"/>
        <v>0.10697064450755105</v>
      </c>
      <c r="U107" s="38"/>
      <c r="V107" s="41"/>
      <c r="W107" s="8">
        <v>2180.0612948649255</v>
      </c>
      <c r="X107" s="23">
        <f t="shared" si="19"/>
        <v>0.10964479427894028</v>
      </c>
      <c r="Y107" s="38"/>
      <c r="Z107" s="41"/>
    </row>
    <row r="108" spans="2:26" x14ac:dyDescent="0.25">
      <c r="B108" s="21" t="s">
        <v>96</v>
      </c>
      <c r="C108" s="8">
        <v>716.64299005879275</v>
      </c>
      <c r="D108" s="23">
        <f t="shared" si="14"/>
        <v>1.7541257305263267E-2</v>
      </c>
      <c r="E108" s="38">
        <v>0</v>
      </c>
      <c r="F108" s="41">
        <f t="shared" si="15"/>
        <v>0</v>
      </c>
      <c r="G108" s="8">
        <v>0</v>
      </c>
      <c r="H108" s="23">
        <f t="shared" si="16"/>
        <v>0</v>
      </c>
      <c r="I108" s="38"/>
      <c r="J108" s="41"/>
      <c r="K108" s="8"/>
      <c r="L108" s="23"/>
      <c r="M108" s="38"/>
      <c r="N108" s="41"/>
      <c r="O108" s="8">
        <v>0</v>
      </c>
      <c r="P108" s="23">
        <f t="shared" si="17"/>
        <v>0</v>
      </c>
      <c r="Q108" s="38"/>
      <c r="R108" s="41"/>
      <c r="S108" s="8">
        <v>0</v>
      </c>
      <c r="T108" s="23">
        <f t="shared" si="18"/>
        <v>0</v>
      </c>
      <c r="U108" s="38"/>
      <c r="V108" s="41"/>
      <c r="W108" s="8">
        <v>0</v>
      </c>
      <c r="X108" s="23">
        <f t="shared" si="19"/>
        <v>0</v>
      </c>
      <c r="Y108" s="38"/>
      <c r="Z108" s="41"/>
    </row>
    <row r="109" spans="2:26" x14ac:dyDescent="0.25">
      <c r="B109" s="21" t="s">
        <v>70</v>
      </c>
      <c r="C109" s="8">
        <v>0</v>
      </c>
      <c r="D109" s="23">
        <f t="shared" si="14"/>
        <v>0</v>
      </c>
      <c r="E109" s="38">
        <v>0</v>
      </c>
      <c r="F109" s="41">
        <f t="shared" si="15"/>
        <v>0</v>
      </c>
      <c r="G109" s="8">
        <v>0</v>
      </c>
      <c r="H109" s="23">
        <f t="shared" si="16"/>
        <v>0</v>
      </c>
      <c r="I109" s="38"/>
      <c r="J109" s="41"/>
      <c r="K109" s="8"/>
      <c r="L109" s="23"/>
      <c r="M109" s="38"/>
      <c r="N109" s="41"/>
      <c r="O109" s="8">
        <v>0</v>
      </c>
      <c r="P109" s="23">
        <f t="shared" si="17"/>
        <v>0</v>
      </c>
      <c r="Q109" s="38"/>
      <c r="R109" s="41"/>
      <c r="S109" s="8">
        <v>0</v>
      </c>
      <c r="T109" s="23">
        <f t="shared" si="18"/>
        <v>0</v>
      </c>
      <c r="U109" s="38"/>
      <c r="V109" s="41"/>
      <c r="W109" s="8">
        <v>0</v>
      </c>
      <c r="X109" s="23">
        <f t="shared" si="19"/>
        <v>0</v>
      </c>
      <c r="Y109" s="38"/>
      <c r="Z109" s="41"/>
    </row>
  </sheetData>
  <mergeCells count="54">
    <mergeCell ref="Y98:Z98"/>
    <mergeCell ref="C96:N96"/>
    <mergeCell ref="O96:R96"/>
    <mergeCell ref="S96:V96"/>
    <mergeCell ref="W96:Z96"/>
    <mergeCell ref="C98:D98"/>
    <mergeCell ref="E98:F98"/>
    <mergeCell ref="G98:H98"/>
    <mergeCell ref="I98:J98"/>
    <mergeCell ref="K98:L98"/>
    <mergeCell ref="M98:N98"/>
    <mergeCell ref="O98:P98"/>
    <mergeCell ref="Q98:R98"/>
    <mergeCell ref="S98:T98"/>
    <mergeCell ref="U98:V98"/>
    <mergeCell ref="W98:X98"/>
    <mergeCell ref="Y80:Z80"/>
    <mergeCell ref="C78:N78"/>
    <mergeCell ref="O78:R78"/>
    <mergeCell ref="S78:V78"/>
    <mergeCell ref="W78:Z78"/>
    <mergeCell ref="C80:D80"/>
    <mergeCell ref="E80:F80"/>
    <mergeCell ref="G80:H80"/>
    <mergeCell ref="I80:J80"/>
    <mergeCell ref="K80:L80"/>
    <mergeCell ref="M80:N80"/>
    <mergeCell ref="O80:P80"/>
    <mergeCell ref="Q80:R80"/>
    <mergeCell ref="S80:T80"/>
    <mergeCell ref="U80:V80"/>
    <mergeCell ref="W80:X80"/>
    <mergeCell ref="Y62:Z62"/>
    <mergeCell ref="C60:N60"/>
    <mergeCell ref="O60:R60"/>
    <mergeCell ref="S60:V60"/>
    <mergeCell ref="W60:Z60"/>
    <mergeCell ref="C62:D62"/>
    <mergeCell ref="E62:F62"/>
    <mergeCell ref="G62:H62"/>
    <mergeCell ref="I62:J62"/>
    <mergeCell ref="K62:L62"/>
    <mergeCell ref="M62:N62"/>
    <mergeCell ref="O62:P62"/>
    <mergeCell ref="Q62:R62"/>
    <mergeCell ref="S62:T62"/>
    <mergeCell ref="U62:V62"/>
    <mergeCell ref="W62:X62"/>
    <mergeCell ref="C44:D44"/>
    <mergeCell ref="C11:H11"/>
    <mergeCell ref="I11:J11"/>
    <mergeCell ref="K11:L11"/>
    <mergeCell ref="M11:N11"/>
    <mergeCell ref="C23:D23"/>
  </mergeCells>
  <pageMargins left="0.7" right="0.7" top="0.75" bottom="0.75" header="0.3" footer="0.3"/>
  <pageSetup paperSize="17" scale="4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671F7517D69E4A89F110ED39055774" ma:contentTypeVersion="1" ma:contentTypeDescription="Create a new document." ma:contentTypeScope="" ma:versionID="d0e8074ae2ee894a8dcf60a8ae621136">
  <xsd:schema xmlns:xsd="http://www.w3.org/2001/XMLSchema" xmlns:xs="http://www.w3.org/2001/XMLSchema" xmlns:p="http://schemas.microsoft.com/office/2006/metadata/properties" xmlns:ns2="f792618e-d348-406a-95bf-9db844544cd3" targetNamespace="http://schemas.microsoft.com/office/2006/metadata/properties" ma:root="true" ma:fieldsID="ed843c090c0af5e8fb6c4402d21ae8b0" ns2:_="">
    <xsd:import namespace="f792618e-d348-406a-95bf-9db844544cd3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92618e-d348-406a-95bf-9db844544cd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3FD372-943D-4C03-964E-3B45B5EABE8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B90AF58-974A-4046-B28D-306CFCC469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92618e-d348-406a-95bf-9db844544c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E29FC2-46D1-47D4-AD86-9D8040A8A7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REPORT</vt:lpstr>
      <vt:lpstr>MeasureCount</vt:lpstr>
      <vt:lpstr>Summary_RES</vt:lpstr>
      <vt:lpstr>Summary_COM</vt:lpstr>
      <vt:lpstr>Summary_IND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Zhu, Wenjia</dc:creator>
  <cp:lastModifiedBy>West, Monique</cp:lastModifiedBy>
  <cp:lastPrinted>2019-05-17T11:19:13Z</cp:lastPrinted>
  <dcterms:created xsi:type="dcterms:W3CDTF">2019-03-27T18:31:32Z</dcterms:created>
  <dcterms:modified xsi:type="dcterms:W3CDTF">2019-05-17T11:19:17Z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0x0101009C671F7517D69E4A89F110ED39055774</vt:lpwstr>
  </property>
</Properties>
</file>